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68" activeTab="0"/>
  </bookViews>
  <sheets>
    <sheet name="1" sheetId="1" r:id="rId1"/>
    <sheet name="2" sheetId="2" r:id="rId2"/>
  </sheets>
  <definedNames>
    <definedName name="_xlnm.Print_Area" localSheetId="0">'1'!$A$1:$AW$63</definedName>
    <definedName name="_xlnm.Print_Area" localSheetId="1">'2'!$A$1:$AW$79</definedName>
  </definedNames>
  <calcPr fullCalcOnLoad="1"/>
</workbook>
</file>

<file path=xl/sharedStrings.xml><?xml version="1.0" encoding="utf-8"?>
<sst xmlns="http://schemas.openxmlformats.org/spreadsheetml/2006/main" count="235" uniqueCount="122">
  <si>
    <t>Продукты питания</t>
  </si>
  <si>
    <t>Количество продуктов питания, подлежащих закладке</t>
  </si>
  <si>
    <t>Завтрак</t>
  </si>
  <si>
    <t>2 завтрак</t>
  </si>
  <si>
    <t>Обед</t>
  </si>
  <si>
    <t>Уплотненный полдник</t>
  </si>
  <si>
    <t>Для обслуживающего персонала</t>
  </si>
  <si>
    <t>Расход продуктов</t>
  </si>
  <si>
    <t>Дети</t>
  </si>
  <si>
    <t>Всего</t>
  </si>
  <si>
    <t>Птица (куры) охлажденные</t>
  </si>
  <si>
    <t>Рыбная консерва</t>
  </si>
  <si>
    <t>Масло сливочное</t>
  </si>
  <si>
    <t>Масло растительное</t>
  </si>
  <si>
    <t>Дрожжи</t>
  </si>
  <si>
    <t>Молоко свежее</t>
  </si>
  <si>
    <t>Сметана</t>
  </si>
  <si>
    <t>Сыр</t>
  </si>
  <si>
    <t>Творог</t>
  </si>
  <si>
    <t>Яйцо</t>
  </si>
  <si>
    <t>Мясо говядина (на кости)</t>
  </si>
  <si>
    <t>Мясо говядина (без кости)</t>
  </si>
  <si>
    <t>Мука пшеничная</t>
  </si>
  <si>
    <t>Выход-вес порций</t>
  </si>
  <si>
    <t>Количество порций</t>
  </si>
  <si>
    <t>Наименование</t>
  </si>
  <si>
    <t>УТВЕРЖДАЮ:</t>
  </si>
  <si>
    <t>Меню-требование на выдачу продуктов</t>
  </si>
  <si>
    <t>Учреждение</t>
  </si>
  <si>
    <t>Структурное подразделение</t>
  </si>
  <si>
    <t>ГБОУ ООШ № 39 г. Сызрани</t>
  </si>
  <si>
    <t>Коды категорий довольствующихся (группы)</t>
  </si>
  <si>
    <t>Фактическая стоимость, руб.</t>
  </si>
  <si>
    <t>Плановая стоимость одного дня</t>
  </si>
  <si>
    <t>По плановой стоимости одного дня</t>
  </si>
  <si>
    <t>Суммарных категорий</t>
  </si>
  <si>
    <t>Коды</t>
  </si>
  <si>
    <t>Форма по ОКУД</t>
  </si>
  <si>
    <t>Дата</t>
  </si>
  <si>
    <t>по ОКПО</t>
  </si>
  <si>
    <t>Материально ответственное лицо</t>
  </si>
  <si>
    <t>Числ.персонала, чел.</t>
  </si>
  <si>
    <t>Численность довольств. по плановой стоимости одного дня</t>
  </si>
  <si>
    <t>Крупа ячневая</t>
  </si>
  <si>
    <t>Крупа гречневая</t>
  </si>
  <si>
    <t>Крупа манная</t>
  </si>
  <si>
    <t>Крупа пшеничная</t>
  </si>
  <si>
    <t>Рис</t>
  </si>
  <si>
    <t>Геркулес</t>
  </si>
  <si>
    <t>Горох</t>
  </si>
  <si>
    <t>Сахар</t>
  </si>
  <si>
    <t>Повидло</t>
  </si>
  <si>
    <t>Картофель</t>
  </si>
  <si>
    <t>Капуста свежая и квашеная</t>
  </si>
  <si>
    <t>Морковь</t>
  </si>
  <si>
    <t>Свекла</t>
  </si>
  <si>
    <t>Батон</t>
  </si>
  <si>
    <t>Хлеб пшеничный</t>
  </si>
  <si>
    <t>Хлеб ржаной</t>
  </si>
  <si>
    <t>Кофейный напиток</t>
  </si>
  <si>
    <t>Чай</t>
  </si>
  <si>
    <t>Какао</t>
  </si>
  <si>
    <t>Свежезамороженная ягода</t>
  </si>
  <si>
    <t>Плоды шиповника</t>
  </si>
  <si>
    <t>Перс.</t>
  </si>
  <si>
    <t>Ед. изм.</t>
  </si>
  <si>
    <t>г</t>
  </si>
  <si>
    <t>кг</t>
  </si>
  <si>
    <t>Лапша, вермишель и др. макар.изделия</t>
  </si>
  <si>
    <t>Плановая стоимость на всех довольств., руб.</t>
  </si>
  <si>
    <t>4. Хлеб ржаной</t>
  </si>
  <si>
    <t>Икра кабачковая</t>
  </si>
  <si>
    <t>Лимон</t>
  </si>
  <si>
    <t>Сок фруктовый</t>
  </si>
  <si>
    <t>Лук репчатый</t>
  </si>
  <si>
    <t>2. Птица тушеная</t>
  </si>
  <si>
    <t>3. Пюре картофельное</t>
  </si>
  <si>
    <t>6. Хлеб ржаной</t>
  </si>
  <si>
    <t>1. Пудинг рыбный запеченный</t>
  </si>
  <si>
    <t>2. Салат из свеклы</t>
  </si>
  <si>
    <t>1. Птица тушеная</t>
  </si>
  <si>
    <t>2. Пюре картофельное</t>
  </si>
  <si>
    <t>Лук репчатый (в бульон)</t>
  </si>
  <si>
    <t>Морковь (в бульон)</t>
  </si>
  <si>
    <t>Помидора свежая</t>
  </si>
  <si>
    <t>Масло растительное (на смазку)</t>
  </si>
  <si>
    <t>Сахар (для отделки)</t>
  </si>
  <si>
    <t>Яйцо (для отделки)</t>
  </si>
  <si>
    <t>Соль поваренная пищ. йодированная</t>
  </si>
  <si>
    <t>ясли</t>
  </si>
  <si>
    <t>сад</t>
  </si>
  <si>
    <t>всего</t>
  </si>
  <si>
    <t>1. Суп картофельный с клецками (на курином бульоне)</t>
  </si>
  <si>
    <t>4. Салат из белокочанной капусты</t>
  </si>
  <si>
    <t>5. Напиток из плодов шиповника</t>
  </si>
  <si>
    <t>Детский сад № 8</t>
  </si>
  <si>
    <t>3. Напиток из плодов шиповника</t>
  </si>
  <si>
    <t>Молоко свежее(соус)</t>
  </si>
  <si>
    <t>Масло сливочное(соус)</t>
  </si>
  <si>
    <t>3.Батон</t>
  </si>
  <si>
    <t>4. Сок</t>
  </si>
  <si>
    <t>2. Батон</t>
  </si>
  <si>
    <t>3.Повидло (порц.)</t>
  </si>
  <si>
    <t>4. Кофейный напиток с молоком</t>
  </si>
  <si>
    <t xml:space="preserve">1. Каша манная молочная </t>
  </si>
  <si>
    <t>Пряник</t>
  </si>
  <si>
    <t>шт</t>
  </si>
  <si>
    <t>Лапаева А.А.</t>
  </si>
  <si>
    <t>Кладовщик _______________ А.А.Лапаева</t>
  </si>
  <si>
    <t>Повар ___________________ Г.Р.Рафикова</t>
  </si>
  <si>
    <t xml:space="preserve"> </t>
  </si>
  <si>
    <t>1. Бифидок</t>
  </si>
  <si>
    <t>Бифидок</t>
  </si>
  <si>
    <t>Вафли</t>
  </si>
  <si>
    <t>Свежая рыба( Треска)</t>
  </si>
  <si>
    <t>Свежая рыба (горбуша)</t>
  </si>
  <si>
    <t xml:space="preserve"> Заведующий СП "Детский сад № 8" ___________________Е.А.Журкина</t>
  </si>
  <si>
    <t>"__28___"______ноября___________ 2022 г.</t>
  </si>
  <si>
    <t>29 ноября 2022 г.</t>
  </si>
  <si>
    <t xml:space="preserve">2.Печенье       </t>
  </si>
  <si>
    <t>Печенье</t>
  </si>
  <si>
    <t xml:space="preserve"> Заведующий СП "Детский сад № 8" ______________________Е.А.Журкина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</si>
</sst>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 style="dashed">
        <color indexed="22"/>
      </bottom>
    </border>
    <border>
      <left style="thin"/>
      <right style="thin"/>
      <top style="thin"/>
      <bottom style="dashed">
        <color indexed="22"/>
      </bottom>
    </border>
    <border>
      <left style="thin"/>
      <right style="thick"/>
      <top style="thin"/>
      <bottom style="dashed">
        <color indexed="22"/>
      </bottom>
    </border>
    <border>
      <left/>
      <right style="thin"/>
      <top style="thin"/>
      <bottom style="dashed">
        <color indexed="22"/>
      </bottom>
    </border>
    <border>
      <left/>
      <right/>
      <top style="thin"/>
      <bottom style="dashed">
        <color indexed="22"/>
      </bottom>
    </border>
    <border>
      <left/>
      <right style="thick"/>
      <top style="thin"/>
      <bottom style="dashed">
        <color indexed="22"/>
      </bottom>
    </border>
    <border>
      <left style="thin"/>
      <right/>
      <top style="thin"/>
      <bottom style="dashed">
        <color indexed="22"/>
      </bottom>
    </border>
    <border>
      <left style="thick"/>
      <right style="thick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ck"/>
      <right/>
      <top style="thick"/>
      <bottom/>
    </border>
    <border>
      <left style="thin"/>
      <right/>
      <top style="thick"/>
      <bottom style="thick"/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 style="thick"/>
      <right style="thin"/>
      <top style="thick"/>
      <bottom style="dashed">
        <color indexed="22"/>
      </bottom>
    </border>
    <border>
      <left style="thin"/>
      <right style="thin"/>
      <top style="thick"/>
      <bottom style="dashed">
        <color indexed="22"/>
      </bottom>
    </border>
    <border>
      <left style="thin"/>
      <right style="thick"/>
      <top style="thick"/>
      <bottom style="dashed">
        <color indexed="22"/>
      </bottom>
    </border>
    <border>
      <left/>
      <right style="thin"/>
      <top style="thick"/>
      <bottom style="dashed">
        <color indexed="22"/>
      </bottom>
    </border>
    <border>
      <left/>
      <right/>
      <top style="thick"/>
      <bottom style="dashed">
        <color indexed="22"/>
      </bottom>
    </border>
    <border>
      <left/>
      <right style="thick"/>
      <top style="thick"/>
      <bottom style="dashed">
        <color indexed="22"/>
      </bottom>
    </border>
    <border>
      <left style="thin"/>
      <right/>
      <top style="thick"/>
      <bottom style="dashed">
        <color indexed="22"/>
      </bottom>
    </border>
    <border>
      <left style="thick"/>
      <right style="thick"/>
      <top style="thick"/>
      <bottom style="dashed">
        <color indexed="22"/>
      </bottom>
    </border>
    <border>
      <left/>
      <right/>
      <top/>
      <bottom style="dashed">
        <color indexed="23"/>
      </bottom>
    </border>
    <border>
      <left style="thick"/>
      <right style="thick"/>
      <top/>
      <bottom style="thin"/>
    </border>
    <border>
      <left style="thick"/>
      <right style="thick"/>
      <top style="thin"/>
      <bottom style="dashed">
        <color indexed="22"/>
      </bottom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 style="thin"/>
      <top/>
      <bottom/>
    </border>
    <border>
      <left style="thin"/>
      <right style="thin"/>
      <top/>
      <bottom style="dashed">
        <color indexed="22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>
        <color indexed="63"/>
      </top>
      <bottom style="dashed">
        <color indexed="22"/>
      </bottom>
    </border>
    <border>
      <left style="thick"/>
      <right style="thick"/>
      <top>
        <color indexed="63"/>
      </top>
      <bottom style="dashed">
        <color indexed="22"/>
      </bottom>
    </border>
    <border>
      <left style="thick"/>
      <right style="thin"/>
      <top style="dashed">
        <color indexed="22"/>
      </top>
      <bottom style="thin"/>
    </border>
    <border>
      <left style="thin"/>
      <right style="thin"/>
      <top style="dashed">
        <color indexed="22"/>
      </top>
      <bottom style="thin"/>
    </border>
    <border>
      <left style="thin"/>
      <right style="thick"/>
      <top style="dashed">
        <color indexed="22"/>
      </top>
      <bottom style="thin"/>
    </border>
    <border>
      <left/>
      <right style="thin"/>
      <top style="dashed">
        <color indexed="22"/>
      </top>
      <bottom style="thin"/>
    </border>
    <border>
      <left/>
      <right/>
      <top style="dashed">
        <color indexed="22"/>
      </top>
      <bottom style="thin"/>
    </border>
    <border>
      <left/>
      <right style="thick"/>
      <top style="dashed">
        <color indexed="22"/>
      </top>
      <bottom style="thin"/>
    </border>
    <border>
      <left style="thin"/>
      <right/>
      <top style="dashed">
        <color indexed="22"/>
      </top>
      <bottom style="thin"/>
    </border>
    <border>
      <left style="thick"/>
      <right style="thick"/>
      <top style="dashed">
        <color indexed="22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dashed">
        <color indexed="22"/>
      </bottom>
    </border>
    <border>
      <left style="thin"/>
      <right style="thick"/>
      <top>
        <color indexed="63"/>
      </top>
      <bottom style="dashed">
        <color indexed="22"/>
      </bottom>
    </border>
    <border>
      <left/>
      <right style="thin"/>
      <top>
        <color indexed="63"/>
      </top>
      <bottom style="dashed">
        <color indexed="22"/>
      </bottom>
    </border>
    <border>
      <left/>
      <right/>
      <top>
        <color indexed="63"/>
      </top>
      <bottom style="dashed">
        <color indexed="22"/>
      </bottom>
    </border>
    <border>
      <left style="thin"/>
      <right/>
      <top>
        <color indexed="63"/>
      </top>
      <bottom style="dashed">
        <color indexed="22"/>
      </bottom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 style="thick"/>
      <bottom/>
    </border>
    <border>
      <left style="thick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>
        <color indexed="63"/>
      </right>
      <top style="dashed">
        <color indexed="22"/>
      </top>
      <bottom style="thin"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2" fontId="7" fillId="0" borderId="52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/>
    </xf>
    <xf numFmtId="2" fontId="5" fillId="0" borderId="55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58" xfId="0" applyNumberFormat="1" applyFont="1" applyFill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7" fillId="0" borderId="6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/>
    </xf>
    <xf numFmtId="0" fontId="7" fillId="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2" fontId="5" fillId="0" borderId="69" xfId="0" applyNumberFormat="1" applyFont="1" applyFill="1" applyBorder="1" applyAlignment="1">
      <alignment/>
    </xf>
    <xf numFmtId="2" fontId="5" fillId="0" borderId="70" xfId="0" applyNumberFormat="1" applyFont="1" applyFill="1" applyBorder="1" applyAlignment="1">
      <alignment/>
    </xf>
    <xf numFmtId="2" fontId="5" fillId="0" borderId="71" xfId="0" applyNumberFormat="1" applyFont="1" applyFill="1" applyBorder="1" applyAlignment="1">
      <alignment/>
    </xf>
    <xf numFmtId="2" fontId="5" fillId="0" borderId="72" xfId="0" applyNumberFormat="1" applyFont="1" applyFill="1" applyBorder="1" applyAlignment="1">
      <alignment/>
    </xf>
    <xf numFmtId="2" fontId="5" fillId="0" borderId="73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2" fontId="5" fillId="0" borderId="75" xfId="0" applyNumberFormat="1" applyFont="1" applyFill="1" applyBorder="1" applyAlignment="1">
      <alignment/>
    </xf>
    <xf numFmtId="2" fontId="7" fillId="0" borderId="76" xfId="0" applyNumberFormat="1" applyFont="1" applyFill="1" applyBorder="1" applyAlignment="1">
      <alignment horizontal="center" vertical="center"/>
    </xf>
    <xf numFmtId="2" fontId="7" fillId="0" borderId="74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/>
    </xf>
    <xf numFmtId="180" fontId="5" fillId="0" borderId="34" xfId="0" applyNumberFormat="1" applyFont="1" applyFill="1" applyBorder="1" applyAlignment="1">
      <alignment/>
    </xf>
    <xf numFmtId="180" fontId="5" fillId="0" borderId="31" xfId="0" applyNumberFormat="1" applyFont="1" applyFill="1" applyBorder="1" applyAlignment="1">
      <alignment/>
    </xf>
    <xf numFmtId="180" fontId="5" fillId="0" borderId="35" xfId="0" applyNumberFormat="1" applyFont="1" applyFill="1" applyBorder="1" applyAlignment="1">
      <alignment/>
    </xf>
    <xf numFmtId="180" fontId="5" fillId="0" borderId="36" xfId="0" applyNumberFormat="1" applyFont="1" applyFill="1" applyBorder="1" applyAlignment="1">
      <alignment/>
    </xf>
    <xf numFmtId="180" fontId="5" fillId="0" borderId="33" xfId="0" applyNumberFormat="1" applyFont="1" applyFill="1" applyBorder="1" applyAlignment="1">
      <alignment/>
    </xf>
    <xf numFmtId="180" fontId="7" fillId="0" borderId="52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180" fontId="5" fillId="0" borderId="25" xfId="0" applyNumberFormat="1" applyFont="1" applyFill="1" applyBorder="1" applyAlignment="1">
      <alignment/>
    </xf>
    <xf numFmtId="1" fontId="3" fillId="0" borderId="39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7" fillId="0" borderId="68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181" fontId="7" fillId="0" borderId="53" xfId="0" applyNumberFormat="1" applyFont="1" applyFill="1" applyBorder="1" applyAlignment="1">
      <alignment horizontal="center"/>
    </xf>
    <xf numFmtId="181" fontId="5" fillId="0" borderId="32" xfId="0" applyNumberFormat="1" applyFont="1" applyFill="1" applyBorder="1" applyAlignment="1">
      <alignment/>
    </xf>
    <xf numFmtId="181" fontId="7" fillId="0" borderId="52" xfId="0" applyNumberFormat="1" applyFont="1" applyFill="1" applyBorder="1" applyAlignment="1">
      <alignment horizontal="center" vertical="center"/>
    </xf>
    <xf numFmtId="181" fontId="7" fillId="0" borderId="35" xfId="0" applyNumberFormat="1" applyFont="1" applyFill="1" applyBorder="1" applyAlignment="1">
      <alignment horizontal="center" vertical="center"/>
    </xf>
    <xf numFmtId="1" fontId="3" fillId="0" borderId="6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0" fillId="0" borderId="87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6" fillId="0" borderId="9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7" fillId="0" borderId="38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97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86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97" xfId="0" applyFont="1" applyFill="1" applyBorder="1" applyAlignment="1">
      <alignment horizontal="left" vertical="center" wrapText="1"/>
    </xf>
    <xf numFmtId="0" fontId="0" fillId="0" borderId="98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90" xfId="0" applyFill="1" applyBorder="1" applyAlignment="1">
      <alignment horizontal="left" vertical="top" wrapText="1"/>
    </xf>
    <xf numFmtId="0" fontId="7" fillId="0" borderId="107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0" borderId="9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5" xfId="0" applyFon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 wrapText="1"/>
    </xf>
    <xf numFmtId="2" fontId="5" fillId="0" borderId="112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13" xfId="0" applyFont="1" applyFill="1" applyBorder="1" applyAlignment="1">
      <alignment horizontal="left" vertical="center" wrapText="1"/>
    </xf>
    <xf numFmtId="180" fontId="7" fillId="0" borderId="21" xfId="0" applyNumberFormat="1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 vertical="center"/>
    </xf>
    <xf numFmtId="180" fontId="7" fillId="0" borderId="52" xfId="0" applyNumberFormat="1" applyFont="1" applyFill="1" applyBorder="1" applyAlignment="1">
      <alignment horizontal="center" vertical="center"/>
    </xf>
    <xf numFmtId="180" fontId="0" fillId="0" borderId="29" xfId="0" applyNumberFormat="1" applyFill="1" applyBorder="1" applyAlignment="1">
      <alignment horizontal="center" vertical="center"/>
    </xf>
    <xf numFmtId="180" fontId="0" fillId="0" borderId="52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view="pageBreakPreview" zoomScale="60" zoomScaleNormal="60" zoomScalePageLayoutView="0" workbookViewId="0" topLeftCell="A39">
      <selection activeCell="AU69" sqref="AU69"/>
    </sheetView>
  </sheetViews>
  <sheetFormatPr defaultColWidth="9.140625" defaultRowHeight="12.75"/>
  <cols>
    <col min="1" max="1" width="24.140625" style="28" customWidth="1"/>
    <col min="2" max="2" width="4.8515625" style="28" customWidth="1"/>
    <col min="3" max="3" width="5.7109375" style="28" customWidth="1"/>
    <col min="4" max="4" width="6.00390625" style="28" customWidth="1"/>
    <col min="5" max="5" width="5.7109375" style="28" customWidth="1"/>
    <col min="6" max="6" width="6.00390625" style="28" customWidth="1"/>
    <col min="7" max="8" width="5.57421875" style="28" customWidth="1"/>
    <col min="9" max="9" width="5.8515625" style="28" customWidth="1"/>
    <col min="10" max="10" width="6.00390625" style="28" customWidth="1"/>
    <col min="11" max="11" width="5.8515625" style="28" customWidth="1"/>
    <col min="12" max="12" width="6.00390625" style="28" customWidth="1"/>
    <col min="13" max="13" width="6.28125" style="28" customWidth="1"/>
    <col min="14" max="14" width="5.421875" style="28" customWidth="1"/>
    <col min="15" max="15" width="7.57421875" style="28" customWidth="1"/>
    <col min="16" max="17" width="5.7109375" style="28" customWidth="1"/>
    <col min="18" max="18" width="6.28125" style="28" customWidth="1"/>
    <col min="19" max="19" width="5.8515625" style="28" customWidth="1"/>
    <col min="20" max="20" width="6.140625" style="28" customWidth="1"/>
    <col min="21" max="21" width="6.28125" style="28" customWidth="1"/>
    <col min="22" max="22" width="5.8515625" style="28" customWidth="1"/>
    <col min="23" max="23" width="5.00390625" style="28" customWidth="1"/>
    <col min="24" max="24" width="6.140625" style="28" customWidth="1"/>
    <col min="25" max="25" width="6.28125" style="28" customWidth="1"/>
    <col min="26" max="27" width="5.140625" style="28" customWidth="1"/>
    <col min="28" max="28" width="5.57421875" style="28" customWidth="1"/>
    <col min="29" max="29" width="5.8515625" style="28" customWidth="1"/>
    <col min="30" max="30" width="4.57421875" style="28" customWidth="1"/>
    <col min="31" max="31" width="5.7109375" style="28" customWidth="1"/>
    <col min="32" max="32" width="6.28125" style="28" customWidth="1"/>
    <col min="33" max="33" width="5.8515625" style="28" customWidth="1"/>
    <col min="34" max="34" width="5.7109375" style="28" customWidth="1"/>
    <col min="35" max="35" width="5.421875" style="28" customWidth="1"/>
    <col min="36" max="37" width="5.7109375" style="28" customWidth="1"/>
    <col min="38" max="38" width="5.57421875" style="28" customWidth="1"/>
    <col min="39" max="39" width="5.00390625" style="28" customWidth="1"/>
    <col min="40" max="40" width="6.421875" style="28" customWidth="1"/>
    <col min="41" max="41" width="5.00390625" style="28" customWidth="1"/>
    <col min="42" max="42" width="5.28125" style="28" customWidth="1"/>
    <col min="43" max="43" width="5.7109375" style="28" customWidth="1"/>
    <col min="44" max="44" width="6.7109375" style="28" customWidth="1"/>
    <col min="45" max="45" width="6.421875" style="28" customWidth="1"/>
    <col min="46" max="46" width="6.28125" style="28" customWidth="1"/>
    <col min="47" max="47" width="10.140625" style="92" bestFit="1" customWidth="1"/>
    <col min="48" max="49" width="9.140625" style="92" customWidth="1"/>
    <col min="50" max="16384" width="9.140625" style="28" customWidth="1"/>
  </cols>
  <sheetData>
    <row r="1" spans="1:49" s="39" customFormat="1" ht="15.75">
      <c r="A1" s="39" t="s">
        <v>26</v>
      </c>
      <c r="AU1" s="40"/>
      <c r="AV1" s="40"/>
      <c r="AW1" s="40"/>
    </row>
    <row r="2" spans="1:49" s="1" customFormat="1" ht="18.75">
      <c r="A2" s="257" t="s">
        <v>116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O2" s="259" t="s">
        <v>27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101"/>
      <c r="AW2" s="101"/>
    </row>
    <row r="3" spans="47:49" s="1" customFormat="1" ht="15.75">
      <c r="AU3" s="101"/>
      <c r="AV3" s="101"/>
      <c r="AW3" s="101"/>
    </row>
    <row r="4" spans="1:49" s="1" customFormat="1" ht="19.5" thickBot="1">
      <c r="A4" s="257" t="s">
        <v>117</v>
      </c>
      <c r="B4" s="257"/>
      <c r="C4" s="257"/>
      <c r="D4" s="257"/>
      <c r="E4" s="257"/>
      <c r="F4" s="257"/>
      <c r="U4" s="257"/>
      <c r="V4" s="257"/>
      <c r="W4" s="257"/>
      <c r="AA4" s="259" t="s">
        <v>118</v>
      </c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U4" s="101"/>
      <c r="AV4" s="101"/>
      <c r="AW4" s="101"/>
    </row>
    <row r="5" spans="1:49" s="1" customFormat="1" ht="16.5" thickBot="1">
      <c r="A5" s="41"/>
      <c r="AS5" s="42"/>
      <c r="AT5" s="261" t="s">
        <v>36</v>
      </c>
      <c r="AU5" s="261"/>
      <c r="AV5" s="262"/>
      <c r="AW5" s="101"/>
    </row>
    <row r="6" spans="1:49" s="1" customFormat="1" ht="15.75">
      <c r="A6" s="249" t="s">
        <v>31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U6" s="257"/>
      <c r="V6" s="257"/>
      <c r="W6" s="257"/>
      <c r="AC6" s="258"/>
      <c r="AD6" s="258"/>
      <c r="AE6" s="258"/>
      <c r="AF6" s="258"/>
      <c r="AG6" s="258"/>
      <c r="AH6" s="258"/>
      <c r="AI6" s="258"/>
      <c r="AJ6" s="258"/>
      <c r="AK6" s="258"/>
      <c r="AQ6" s="247" t="s">
        <v>37</v>
      </c>
      <c r="AR6" s="247"/>
      <c r="AS6" s="248"/>
      <c r="AT6" s="238">
        <v>504202</v>
      </c>
      <c r="AU6" s="238"/>
      <c r="AV6" s="238"/>
      <c r="AW6" s="43"/>
    </row>
    <row r="7" spans="1:49" s="6" customFormat="1" ht="76.5" customHeight="1">
      <c r="A7" s="255" t="s">
        <v>35</v>
      </c>
      <c r="B7" s="254"/>
      <c r="C7" s="252" t="s">
        <v>34</v>
      </c>
      <c r="D7" s="253"/>
      <c r="E7" s="254"/>
      <c r="F7" s="252" t="s">
        <v>33</v>
      </c>
      <c r="G7" s="253"/>
      <c r="H7" s="254"/>
      <c r="I7" s="252" t="s">
        <v>42</v>
      </c>
      <c r="J7" s="253"/>
      <c r="K7" s="254"/>
      <c r="L7" s="252" t="s">
        <v>69</v>
      </c>
      <c r="M7" s="253"/>
      <c r="N7" s="254"/>
      <c r="O7" s="252" t="s">
        <v>32</v>
      </c>
      <c r="P7" s="253"/>
      <c r="Q7" s="254"/>
      <c r="R7" s="252" t="s">
        <v>41</v>
      </c>
      <c r="S7" s="267"/>
      <c r="AQ7" s="276" t="s">
        <v>38</v>
      </c>
      <c r="AR7" s="276"/>
      <c r="AS7" s="277"/>
      <c r="AT7" s="7"/>
      <c r="AU7" s="8"/>
      <c r="AV7" s="9"/>
      <c r="AW7" s="10"/>
    </row>
    <row r="8" spans="1:49" s="1" customFormat="1" ht="18" customHeight="1">
      <c r="A8" s="305"/>
      <c r="B8" s="245"/>
      <c r="C8" s="243"/>
      <c r="D8" s="244"/>
      <c r="E8" s="245"/>
      <c r="F8" s="243"/>
      <c r="G8" s="244"/>
      <c r="H8" s="245"/>
      <c r="I8" s="246" t="s">
        <v>89</v>
      </c>
      <c r="J8" s="223"/>
      <c r="K8" s="128">
        <v>12</v>
      </c>
      <c r="L8" s="243"/>
      <c r="M8" s="244"/>
      <c r="N8" s="245"/>
      <c r="O8" s="243"/>
      <c r="P8" s="244"/>
      <c r="Q8" s="245"/>
      <c r="R8" s="243">
        <v>18</v>
      </c>
      <c r="S8" s="272"/>
      <c r="U8" s="257" t="s">
        <v>28</v>
      </c>
      <c r="V8" s="257"/>
      <c r="W8" s="257"/>
      <c r="AC8" s="258" t="s">
        <v>30</v>
      </c>
      <c r="AD8" s="258"/>
      <c r="AE8" s="258"/>
      <c r="AF8" s="258"/>
      <c r="AG8" s="258"/>
      <c r="AH8" s="258"/>
      <c r="AI8" s="258"/>
      <c r="AJ8" s="258"/>
      <c r="AK8" s="258"/>
      <c r="AQ8" s="278" t="s">
        <v>39</v>
      </c>
      <c r="AR8" s="278"/>
      <c r="AS8" s="248"/>
      <c r="AT8" s="3"/>
      <c r="AU8" s="99"/>
      <c r="AV8" s="100"/>
      <c r="AW8" s="101"/>
    </row>
    <row r="9" spans="1:49" s="1" customFormat="1" ht="16.5" thickBot="1">
      <c r="A9" s="306"/>
      <c r="B9" s="239"/>
      <c r="C9" s="237"/>
      <c r="D9" s="238"/>
      <c r="E9" s="239"/>
      <c r="F9" s="237"/>
      <c r="G9" s="238"/>
      <c r="H9" s="239"/>
      <c r="I9" s="310" t="s">
        <v>90</v>
      </c>
      <c r="J9" s="311"/>
      <c r="K9" s="129">
        <v>123</v>
      </c>
      <c r="L9" s="237"/>
      <c r="M9" s="238"/>
      <c r="N9" s="239"/>
      <c r="O9" s="237"/>
      <c r="P9" s="238"/>
      <c r="Q9" s="239"/>
      <c r="R9" s="237"/>
      <c r="S9" s="256"/>
      <c r="U9" s="2" t="s">
        <v>29</v>
      </c>
      <c r="V9" s="2"/>
      <c r="W9" s="2"/>
      <c r="AC9" s="98" t="s">
        <v>95</v>
      </c>
      <c r="AD9" s="98"/>
      <c r="AE9" s="98"/>
      <c r="AF9" s="98"/>
      <c r="AG9" s="98"/>
      <c r="AH9" s="98"/>
      <c r="AI9" s="98"/>
      <c r="AJ9" s="98"/>
      <c r="AK9" s="98"/>
      <c r="AT9" s="5"/>
      <c r="AU9" s="11"/>
      <c r="AV9" s="12"/>
      <c r="AW9" s="101"/>
    </row>
    <row r="10" spans="1:49" s="1" customFormat="1" ht="15.75">
      <c r="A10" s="306"/>
      <c r="B10" s="239"/>
      <c r="C10" s="237"/>
      <c r="D10" s="238"/>
      <c r="E10" s="239"/>
      <c r="F10" s="237"/>
      <c r="G10" s="238"/>
      <c r="H10" s="239"/>
      <c r="I10" s="310" t="s">
        <v>91</v>
      </c>
      <c r="J10" s="311"/>
      <c r="K10" s="129">
        <f>SUM(K8:K9)</f>
        <v>135</v>
      </c>
      <c r="L10" s="237"/>
      <c r="M10" s="238"/>
      <c r="N10" s="239"/>
      <c r="O10" s="237"/>
      <c r="P10" s="238"/>
      <c r="Q10" s="239"/>
      <c r="R10" s="237"/>
      <c r="S10" s="256"/>
      <c r="AS10" s="4"/>
      <c r="AT10" s="4"/>
      <c r="AU10" s="99"/>
      <c r="AV10" s="99"/>
      <c r="AW10" s="99"/>
    </row>
    <row r="11" spans="1:49" s="1" customFormat="1" ht="16.5" thickBot="1">
      <c r="A11" s="307"/>
      <c r="B11" s="242"/>
      <c r="C11" s="240"/>
      <c r="D11" s="241"/>
      <c r="E11" s="242"/>
      <c r="F11" s="240"/>
      <c r="G11" s="241"/>
      <c r="H11" s="242"/>
      <c r="I11" s="240"/>
      <c r="J11" s="241"/>
      <c r="K11" s="242"/>
      <c r="L11" s="240"/>
      <c r="M11" s="241"/>
      <c r="N11" s="242"/>
      <c r="O11" s="240"/>
      <c r="P11" s="241"/>
      <c r="Q11" s="242"/>
      <c r="R11" s="240"/>
      <c r="S11" s="271"/>
      <c r="U11" s="2" t="s">
        <v>40</v>
      </c>
      <c r="V11" s="2"/>
      <c r="W11" s="2"/>
      <c r="X11" s="2"/>
      <c r="Y11" s="2"/>
      <c r="Z11" s="2"/>
      <c r="AC11" s="98" t="s">
        <v>107</v>
      </c>
      <c r="AD11" s="98"/>
      <c r="AE11" s="98"/>
      <c r="AF11" s="98"/>
      <c r="AG11" s="98"/>
      <c r="AH11" s="98"/>
      <c r="AI11" s="98"/>
      <c r="AJ11" s="98"/>
      <c r="AK11" s="98"/>
      <c r="AS11" s="4"/>
      <c r="AT11" s="4"/>
      <c r="AU11" s="99"/>
      <c r="AV11" s="99"/>
      <c r="AW11" s="99"/>
    </row>
    <row r="12" spans="45:49" ht="13.5" thickBot="1">
      <c r="AS12" s="44"/>
      <c r="AT12" s="44"/>
      <c r="AU12" s="45"/>
      <c r="AV12" s="45"/>
      <c r="AW12" s="45"/>
    </row>
    <row r="13" spans="1:49" s="46" customFormat="1" ht="21" customHeight="1" thickBot="1" thickTop="1">
      <c r="A13" s="17" t="s">
        <v>0</v>
      </c>
      <c r="B13" s="18"/>
      <c r="C13" s="231" t="s">
        <v>1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3"/>
      <c r="AU13" s="215" t="s">
        <v>7</v>
      </c>
      <c r="AV13" s="215"/>
      <c r="AW13" s="216"/>
    </row>
    <row r="14" spans="1:49" s="47" customFormat="1" ht="32.25" customHeight="1" thickBot="1" thickTop="1">
      <c r="A14" s="225" t="s">
        <v>25</v>
      </c>
      <c r="B14" s="225" t="s">
        <v>65</v>
      </c>
      <c r="C14" s="266" t="s">
        <v>2</v>
      </c>
      <c r="D14" s="217"/>
      <c r="E14" s="217"/>
      <c r="F14" s="217"/>
      <c r="G14" s="217"/>
      <c r="H14" s="217"/>
      <c r="I14" s="217"/>
      <c r="J14" s="217"/>
      <c r="K14" s="217"/>
      <c r="L14" s="218"/>
      <c r="M14" s="288" t="s">
        <v>3</v>
      </c>
      <c r="N14" s="288"/>
      <c r="O14" s="288"/>
      <c r="P14" s="289"/>
      <c r="Q14" s="266" t="s">
        <v>4</v>
      </c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8"/>
      <c r="AE14" s="266" t="s">
        <v>5</v>
      </c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8"/>
      <c r="AQ14" s="263" t="s">
        <v>6</v>
      </c>
      <c r="AR14" s="264"/>
      <c r="AS14" s="264"/>
      <c r="AT14" s="265"/>
      <c r="AU14" s="217"/>
      <c r="AV14" s="217"/>
      <c r="AW14" s="218"/>
    </row>
    <row r="15" spans="1:49" s="47" customFormat="1" ht="21" customHeight="1" thickTop="1">
      <c r="A15" s="226"/>
      <c r="B15" s="226"/>
      <c r="C15" s="312" t="s">
        <v>104</v>
      </c>
      <c r="D15" s="313"/>
      <c r="E15" s="313"/>
      <c r="F15" s="313"/>
      <c r="G15" s="313"/>
      <c r="H15" s="313"/>
      <c r="I15" s="313"/>
      <c r="J15" s="313"/>
      <c r="K15" s="313"/>
      <c r="L15" s="314"/>
      <c r="M15" s="282" t="s">
        <v>111</v>
      </c>
      <c r="N15" s="283"/>
      <c r="O15" s="283"/>
      <c r="P15" s="284"/>
      <c r="Q15" s="268" t="s">
        <v>92</v>
      </c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70"/>
      <c r="AE15" s="279" t="s">
        <v>78</v>
      </c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1"/>
      <c r="AQ15" s="194" t="s">
        <v>80</v>
      </c>
      <c r="AR15" s="195"/>
      <c r="AS15" s="195"/>
      <c r="AT15" s="196"/>
      <c r="AU15" s="228" t="s">
        <v>8</v>
      </c>
      <c r="AV15" s="225" t="s">
        <v>64</v>
      </c>
      <c r="AW15" s="228" t="s">
        <v>9</v>
      </c>
    </row>
    <row r="16" spans="1:49" s="47" customFormat="1" ht="19.5" customHeight="1">
      <c r="A16" s="226"/>
      <c r="B16" s="226"/>
      <c r="C16" s="219" t="s">
        <v>101</v>
      </c>
      <c r="D16" s="220"/>
      <c r="E16" s="220"/>
      <c r="F16" s="220"/>
      <c r="G16" s="220"/>
      <c r="H16" s="220"/>
      <c r="I16" s="220"/>
      <c r="J16" s="220"/>
      <c r="K16" s="220"/>
      <c r="L16" s="221"/>
      <c r="M16" s="285"/>
      <c r="N16" s="286"/>
      <c r="O16" s="286"/>
      <c r="P16" s="287"/>
      <c r="Q16" s="203" t="s">
        <v>75</v>
      </c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5"/>
      <c r="AE16" s="197" t="s">
        <v>79</v>
      </c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9"/>
      <c r="AQ16" s="191" t="s">
        <v>81</v>
      </c>
      <c r="AR16" s="192"/>
      <c r="AS16" s="192"/>
      <c r="AT16" s="193"/>
      <c r="AU16" s="229"/>
      <c r="AV16" s="226"/>
      <c r="AW16" s="229"/>
    </row>
    <row r="17" spans="1:49" s="47" customFormat="1" ht="30.75" customHeight="1">
      <c r="A17" s="226"/>
      <c r="B17" s="226"/>
      <c r="C17" s="219" t="s">
        <v>102</v>
      </c>
      <c r="D17" s="220"/>
      <c r="E17" s="220"/>
      <c r="F17" s="220"/>
      <c r="G17" s="220"/>
      <c r="H17" s="220"/>
      <c r="I17" s="220"/>
      <c r="J17" s="220"/>
      <c r="K17" s="220"/>
      <c r="L17" s="221"/>
      <c r="M17" s="302" t="s">
        <v>119</v>
      </c>
      <c r="N17" s="303"/>
      <c r="O17" s="303"/>
      <c r="P17" s="304"/>
      <c r="Q17" s="203" t="s">
        <v>76</v>
      </c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5"/>
      <c r="AE17" s="197" t="s">
        <v>99</v>
      </c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9"/>
      <c r="AQ17" s="234"/>
      <c r="AR17" s="235"/>
      <c r="AS17" s="235"/>
      <c r="AT17" s="236"/>
      <c r="AU17" s="229"/>
      <c r="AV17" s="226"/>
      <c r="AW17" s="229"/>
    </row>
    <row r="18" spans="1:49" s="47" customFormat="1" ht="19.5" customHeight="1">
      <c r="A18" s="226"/>
      <c r="B18" s="226"/>
      <c r="C18" s="219" t="s">
        <v>103</v>
      </c>
      <c r="D18" s="220"/>
      <c r="E18" s="220"/>
      <c r="F18" s="220"/>
      <c r="G18" s="220"/>
      <c r="H18" s="220"/>
      <c r="I18" s="220"/>
      <c r="J18" s="220"/>
      <c r="K18" s="220"/>
      <c r="L18" s="221"/>
      <c r="M18" s="197"/>
      <c r="N18" s="198"/>
      <c r="O18" s="198"/>
      <c r="P18" s="199"/>
      <c r="Q18" s="203" t="s">
        <v>93</v>
      </c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5"/>
      <c r="AE18" s="197" t="s">
        <v>100</v>
      </c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9"/>
      <c r="AQ18" s="219" t="s">
        <v>96</v>
      </c>
      <c r="AR18" s="220"/>
      <c r="AS18" s="220"/>
      <c r="AT18" s="221"/>
      <c r="AU18" s="229"/>
      <c r="AV18" s="226"/>
      <c r="AW18" s="229"/>
    </row>
    <row r="19" spans="1:49" s="47" customFormat="1" ht="18" customHeight="1">
      <c r="A19" s="226"/>
      <c r="B19" s="226"/>
      <c r="C19" s="219"/>
      <c r="D19" s="220"/>
      <c r="E19" s="220"/>
      <c r="F19" s="220"/>
      <c r="G19" s="220"/>
      <c r="H19" s="220"/>
      <c r="I19" s="220"/>
      <c r="J19" s="220"/>
      <c r="K19" s="220"/>
      <c r="L19" s="221"/>
      <c r="M19" s="197"/>
      <c r="N19" s="198"/>
      <c r="O19" s="198"/>
      <c r="P19" s="199"/>
      <c r="Q19" s="197" t="s">
        <v>94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9"/>
      <c r="AE19" s="203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5"/>
      <c r="AQ19" s="222"/>
      <c r="AR19" s="223"/>
      <c r="AS19" s="223"/>
      <c r="AT19" s="224"/>
      <c r="AU19" s="229"/>
      <c r="AV19" s="226"/>
      <c r="AW19" s="229"/>
    </row>
    <row r="20" spans="1:49" s="47" customFormat="1" ht="20.25" customHeight="1">
      <c r="A20" s="226"/>
      <c r="B20" s="226"/>
      <c r="C20" s="273"/>
      <c r="D20" s="274"/>
      <c r="E20" s="274"/>
      <c r="F20" s="274"/>
      <c r="G20" s="274"/>
      <c r="H20" s="274"/>
      <c r="I20" s="274"/>
      <c r="J20" s="274"/>
      <c r="K20" s="274"/>
      <c r="L20" s="275"/>
      <c r="M20" s="197"/>
      <c r="N20" s="198"/>
      <c r="O20" s="198"/>
      <c r="P20" s="199"/>
      <c r="Q20" s="209" t="s">
        <v>77</v>
      </c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  <c r="AE20" s="203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5"/>
      <c r="AQ20" s="191" t="s">
        <v>70</v>
      </c>
      <c r="AR20" s="192"/>
      <c r="AS20" s="192"/>
      <c r="AT20" s="193"/>
      <c r="AU20" s="229"/>
      <c r="AV20" s="226"/>
      <c r="AW20" s="229"/>
    </row>
    <row r="21" spans="1:49" s="47" customFormat="1" ht="19.5" customHeight="1">
      <c r="A21" s="226"/>
      <c r="B21" s="226"/>
      <c r="C21" s="273"/>
      <c r="D21" s="274"/>
      <c r="E21" s="274"/>
      <c r="F21" s="274"/>
      <c r="G21" s="274"/>
      <c r="H21" s="274"/>
      <c r="I21" s="274"/>
      <c r="J21" s="274"/>
      <c r="K21" s="274"/>
      <c r="L21" s="275"/>
      <c r="M21" s="293"/>
      <c r="N21" s="294"/>
      <c r="O21" s="294"/>
      <c r="P21" s="295"/>
      <c r="Q21" s="197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9"/>
      <c r="AE21" s="203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5"/>
      <c r="AQ21" s="191"/>
      <c r="AR21" s="192"/>
      <c r="AS21" s="192"/>
      <c r="AT21" s="193"/>
      <c r="AU21" s="229"/>
      <c r="AV21" s="226"/>
      <c r="AW21" s="229"/>
    </row>
    <row r="22" spans="1:49" s="47" customFormat="1" ht="20.25" customHeight="1" thickBot="1">
      <c r="A22" s="227"/>
      <c r="B22" s="227"/>
      <c r="C22" s="290"/>
      <c r="D22" s="291"/>
      <c r="E22" s="291"/>
      <c r="F22" s="291"/>
      <c r="G22" s="291"/>
      <c r="H22" s="291"/>
      <c r="I22" s="291"/>
      <c r="J22" s="291"/>
      <c r="K22" s="291"/>
      <c r="L22" s="292"/>
      <c r="M22" s="206"/>
      <c r="N22" s="207"/>
      <c r="O22" s="207"/>
      <c r="P22" s="208"/>
      <c r="Q22" s="212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4"/>
      <c r="AE22" s="206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8"/>
      <c r="AQ22" s="200"/>
      <c r="AR22" s="201"/>
      <c r="AS22" s="201"/>
      <c r="AT22" s="202"/>
      <c r="AU22" s="229"/>
      <c r="AV22" s="226"/>
      <c r="AW22" s="229"/>
    </row>
    <row r="23" spans="1:49" s="47" customFormat="1" ht="17.25" customHeight="1" thickBot="1" thickTop="1">
      <c r="A23" s="18" t="s">
        <v>24</v>
      </c>
      <c r="B23" s="18"/>
      <c r="C23" s="185">
        <f>K8</f>
        <v>12</v>
      </c>
      <c r="D23" s="186"/>
      <c r="E23" s="186"/>
      <c r="F23" s="186"/>
      <c r="G23" s="187"/>
      <c r="H23" s="185">
        <f>K9</f>
        <v>123</v>
      </c>
      <c r="I23" s="186"/>
      <c r="J23" s="186"/>
      <c r="K23" s="186"/>
      <c r="L23" s="187"/>
      <c r="M23" s="185">
        <f>K8</f>
        <v>12</v>
      </c>
      <c r="N23" s="187"/>
      <c r="O23" s="185">
        <f>K9</f>
        <v>123</v>
      </c>
      <c r="P23" s="187"/>
      <c r="Q23" s="185">
        <f>K8</f>
        <v>12</v>
      </c>
      <c r="R23" s="186"/>
      <c r="S23" s="186"/>
      <c r="T23" s="186"/>
      <c r="U23" s="186"/>
      <c r="V23" s="186"/>
      <c r="W23" s="187"/>
      <c r="X23" s="185">
        <f>K9</f>
        <v>123</v>
      </c>
      <c r="Y23" s="186"/>
      <c r="Z23" s="186"/>
      <c r="AA23" s="186"/>
      <c r="AB23" s="186"/>
      <c r="AC23" s="186"/>
      <c r="AD23" s="187"/>
      <c r="AE23" s="185">
        <f>K8</f>
        <v>12</v>
      </c>
      <c r="AF23" s="186"/>
      <c r="AG23" s="186"/>
      <c r="AH23" s="186"/>
      <c r="AI23" s="186"/>
      <c r="AJ23" s="187"/>
      <c r="AK23" s="185">
        <f>K9</f>
        <v>123</v>
      </c>
      <c r="AL23" s="186"/>
      <c r="AM23" s="186"/>
      <c r="AN23" s="186"/>
      <c r="AO23" s="186"/>
      <c r="AP23" s="187"/>
      <c r="AQ23" s="231">
        <f>R8</f>
        <v>18</v>
      </c>
      <c r="AR23" s="232"/>
      <c r="AS23" s="232"/>
      <c r="AT23" s="233"/>
      <c r="AU23" s="229"/>
      <c r="AV23" s="226"/>
      <c r="AW23" s="229"/>
    </row>
    <row r="24" spans="1:49" s="47" customFormat="1" ht="20.25" customHeight="1" thickBot="1" thickTop="1">
      <c r="A24" s="18" t="s">
        <v>23</v>
      </c>
      <c r="B24" s="18"/>
      <c r="C24" s="48">
        <v>150</v>
      </c>
      <c r="D24" s="49">
        <f>2!D55</f>
        <v>31</v>
      </c>
      <c r="E24" s="49">
        <f>2!E27</f>
        <v>19</v>
      </c>
      <c r="F24" s="49">
        <v>150</v>
      </c>
      <c r="G24" s="104"/>
      <c r="H24" s="95">
        <v>200</v>
      </c>
      <c r="I24" s="50">
        <f>2!I55</f>
        <v>36</v>
      </c>
      <c r="J24" s="50">
        <f>2!J27</f>
        <v>25.4</v>
      </c>
      <c r="K24" s="50">
        <v>180</v>
      </c>
      <c r="L24" s="51"/>
      <c r="M24" s="95">
        <f>M60</f>
        <v>144</v>
      </c>
      <c r="N24" s="181">
        <f>2!N29</f>
        <v>20</v>
      </c>
      <c r="O24" s="180">
        <f>O60</f>
        <v>173</v>
      </c>
      <c r="P24" s="173">
        <f>2!P29</f>
        <v>20</v>
      </c>
      <c r="Q24" s="102">
        <v>150</v>
      </c>
      <c r="R24" s="50">
        <v>100</v>
      </c>
      <c r="S24" s="49">
        <v>100</v>
      </c>
      <c r="T24" s="103">
        <v>40</v>
      </c>
      <c r="U24" s="50">
        <v>150</v>
      </c>
      <c r="V24" s="50">
        <f>2!V59</f>
        <v>32</v>
      </c>
      <c r="W24" s="51"/>
      <c r="X24" s="103">
        <v>200</v>
      </c>
      <c r="Y24" s="50">
        <v>110</v>
      </c>
      <c r="Z24" s="50">
        <v>130</v>
      </c>
      <c r="AA24" s="50">
        <v>40</v>
      </c>
      <c r="AB24" s="50">
        <v>180</v>
      </c>
      <c r="AC24" s="50">
        <f>2!AC59</f>
        <v>38.7</v>
      </c>
      <c r="AD24" s="51"/>
      <c r="AE24" s="102">
        <v>75</v>
      </c>
      <c r="AF24" s="50">
        <v>40</v>
      </c>
      <c r="AG24" s="49">
        <f>2!AG55</f>
        <v>31</v>
      </c>
      <c r="AH24" s="103">
        <v>200</v>
      </c>
      <c r="AI24" s="50"/>
      <c r="AJ24" s="51"/>
      <c r="AK24" s="103">
        <v>110</v>
      </c>
      <c r="AL24" s="50">
        <v>40</v>
      </c>
      <c r="AM24" s="50">
        <f>2!AM55</f>
        <v>36</v>
      </c>
      <c r="AN24" s="172">
        <v>200</v>
      </c>
      <c r="AO24" s="50"/>
      <c r="AP24" s="51"/>
      <c r="AQ24" s="96">
        <v>110</v>
      </c>
      <c r="AR24" s="52">
        <v>130</v>
      </c>
      <c r="AS24" s="96">
        <v>180</v>
      </c>
      <c r="AT24" s="53">
        <f>2!AT59</f>
        <v>38.7</v>
      </c>
      <c r="AU24" s="229"/>
      <c r="AV24" s="226"/>
      <c r="AW24" s="229"/>
    </row>
    <row r="25" spans="1:49" s="57" customFormat="1" ht="13.5" customHeight="1" thickBot="1" thickTop="1">
      <c r="A25" s="19"/>
      <c r="B25" s="19"/>
      <c r="C25" s="54">
        <v>1</v>
      </c>
      <c r="D25" s="15">
        <v>2</v>
      </c>
      <c r="E25" s="15">
        <v>3</v>
      </c>
      <c r="F25" s="15">
        <v>4</v>
      </c>
      <c r="G25" s="14">
        <v>5</v>
      </c>
      <c r="H25" s="54">
        <v>1</v>
      </c>
      <c r="I25" s="15">
        <v>2</v>
      </c>
      <c r="J25" s="15">
        <v>3</v>
      </c>
      <c r="K25" s="15">
        <v>4</v>
      </c>
      <c r="L25" s="14">
        <v>5</v>
      </c>
      <c r="M25" s="13">
        <v>1</v>
      </c>
      <c r="N25" s="14">
        <v>2</v>
      </c>
      <c r="O25" s="13">
        <v>1</v>
      </c>
      <c r="P25" s="14">
        <v>2</v>
      </c>
      <c r="Q25" s="13">
        <v>1</v>
      </c>
      <c r="R25" s="15">
        <v>2</v>
      </c>
      <c r="S25" s="15">
        <v>3</v>
      </c>
      <c r="T25" s="15">
        <v>4</v>
      </c>
      <c r="U25" s="15">
        <v>5</v>
      </c>
      <c r="V25" s="15">
        <v>6</v>
      </c>
      <c r="W25" s="14">
        <v>7</v>
      </c>
      <c r="X25" s="13">
        <v>1</v>
      </c>
      <c r="Y25" s="15">
        <v>2</v>
      </c>
      <c r="Z25" s="15">
        <v>3</v>
      </c>
      <c r="AA25" s="15">
        <v>4</v>
      </c>
      <c r="AB25" s="15">
        <v>5</v>
      </c>
      <c r="AC25" s="15">
        <v>6</v>
      </c>
      <c r="AD25" s="14">
        <v>7</v>
      </c>
      <c r="AE25" s="13">
        <v>1</v>
      </c>
      <c r="AF25" s="15">
        <v>2</v>
      </c>
      <c r="AG25" s="16">
        <v>3</v>
      </c>
      <c r="AH25" s="15">
        <v>4</v>
      </c>
      <c r="AI25" s="16">
        <v>5</v>
      </c>
      <c r="AJ25" s="14">
        <v>6</v>
      </c>
      <c r="AK25" s="13">
        <v>1</v>
      </c>
      <c r="AL25" s="15">
        <v>2</v>
      </c>
      <c r="AM25" s="15">
        <v>3</v>
      </c>
      <c r="AN25" s="15">
        <v>4</v>
      </c>
      <c r="AO25" s="15">
        <v>5</v>
      </c>
      <c r="AP25" s="14">
        <v>6</v>
      </c>
      <c r="AQ25" s="55">
        <v>1</v>
      </c>
      <c r="AR25" s="15">
        <v>2</v>
      </c>
      <c r="AS25" s="56">
        <v>3</v>
      </c>
      <c r="AT25" s="14">
        <v>4</v>
      </c>
      <c r="AU25" s="230"/>
      <c r="AV25" s="227"/>
      <c r="AW25" s="230"/>
    </row>
    <row r="26" spans="1:50" ht="16.5" customHeight="1" thickTop="1">
      <c r="A26" s="297" t="s">
        <v>20</v>
      </c>
      <c r="B26" s="58" t="s">
        <v>66</v>
      </c>
      <c r="C26" s="59"/>
      <c r="D26" s="60"/>
      <c r="E26" s="60"/>
      <c r="F26" s="60"/>
      <c r="G26" s="61"/>
      <c r="H26" s="59"/>
      <c r="I26" s="60"/>
      <c r="J26" s="60"/>
      <c r="K26" s="60"/>
      <c r="L26" s="61"/>
      <c r="M26" s="59"/>
      <c r="N26" s="61"/>
      <c r="O26" s="62"/>
      <c r="P26" s="61"/>
      <c r="Q26" s="62"/>
      <c r="R26" s="60"/>
      <c r="S26" s="60"/>
      <c r="T26" s="60"/>
      <c r="U26" s="60"/>
      <c r="V26" s="60"/>
      <c r="W26" s="61"/>
      <c r="X26" s="62"/>
      <c r="Y26" s="60"/>
      <c r="Z26" s="60"/>
      <c r="AA26" s="60"/>
      <c r="AB26" s="60"/>
      <c r="AC26" s="60"/>
      <c r="AD26" s="61"/>
      <c r="AE26" s="59"/>
      <c r="AF26" s="63"/>
      <c r="AG26" s="60"/>
      <c r="AH26" s="63"/>
      <c r="AI26" s="60"/>
      <c r="AJ26" s="64"/>
      <c r="AK26" s="63"/>
      <c r="AL26" s="65"/>
      <c r="AM26" s="60"/>
      <c r="AN26" s="62"/>
      <c r="AO26" s="62"/>
      <c r="AP26" s="64"/>
      <c r="AQ26" s="63"/>
      <c r="AR26" s="60"/>
      <c r="AS26" s="60"/>
      <c r="AT26" s="64"/>
      <c r="AU26" s="66"/>
      <c r="AV26" s="66"/>
      <c r="AW26" s="66"/>
      <c r="AX26" s="67"/>
    </row>
    <row r="27" spans="1:49" s="38" customFormat="1" ht="18" customHeight="1">
      <c r="A27" s="297"/>
      <c r="B27" s="68" t="s">
        <v>67</v>
      </c>
      <c r="C27" s="69"/>
      <c r="D27" s="70"/>
      <c r="E27" s="70"/>
      <c r="F27" s="70"/>
      <c r="G27" s="71"/>
      <c r="H27" s="33"/>
      <c r="I27" s="70"/>
      <c r="J27" s="70"/>
      <c r="K27" s="70"/>
      <c r="L27" s="71"/>
      <c r="M27" s="33"/>
      <c r="N27" s="71"/>
      <c r="O27" s="33"/>
      <c r="P27" s="71"/>
      <c r="Q27" s="69"/>
      <c r="R27" s="70"/>
      <c r="S27" s="70"/>
      <c r="T27" s="70"/>
      <c r="U27" s="70"/>
      <c r="V27" s="70"/>
      <c r="W27" s="71"/>
      <c r="X27" s="33"/>
      <c r="Y27" s="70"/>
      <c r="Z27" s="70"/>
      <c r="AA27" s="70"/>
      <c r="AB27" s="70"/>
      <c r="AC27" s="70"/>
      <c r="AD27" s="71"/>
      <c r="AE27" s="69"/>
      <c r="AF27" s="72"/>
      <c r="AG27" s="70"/>
      <c r="AH27" s="72"/>
      <c r="AI27" s="70"/>
      <c r="AJ27" s="73"/>
      <c r="AK27" s="72"/>
      <c r="AL27" s="74"/>
      <c r="AM27" s="70"/>
      <c r="AN27" s="33"/>
      <c r="AO27" s="33"/>
      <c r="AP27" s="73"/>
      <c r="AQ27" s="72"/>
      <c r="AR27" s="70"/>
      <c r="AS27" s="70"/>
      <c r="AT27" s="73"/>
      <c r="AU27" s="75"/>
      <c r="AV27" s="75"/>
      <c r="AW27" s="75"/>
    </row>
    <row r="28" spans="1:49" ht="16.5" customHeight="1">
      <c r="A28" s="296" t="s">
        <v>21</v>
      </c>
      <c r="B28" s="29" t="s">
        <v>66</v>
      </c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4"/>
      <c r="N28" s="23"/>
      <c r="O28" s="24"/>
      <c r="P28" s="23"/>
      <c r="Q28" s="24"/>
      <c r="R28" s="22"/>
      <c r="S28" s="22"/>
      <c r="T28" s="22"/>
      <c r="U28" s="22"/>
      <c r="V28" s="22"/>
      <c r="W28" s="23"/>
      <c r="X28" s="24"/>
      <c r="Y28" s="22"/>
      <c r="Z28" s="22"/>
      <c r="AA28" s="22"/>
      <c r="AB28" s="22"/>
      <c r="AC28" s="22"/>
      <c r="AD28" s="23"/>
      <c r="AE28" s="21"/>
      <c r="AF28" s="25"/>
      <c r="AG28" s="22"/>
      <c r="AH28" s="25"/>
      <c r="AI28" s="22"/>
      <c r="AJ28" s="26"/>
      <c r="AK28" s="25"/>
      <c r="AL28" s="27"/>
      <c r="AM28" s="22"/>
      <c r="AN28" s="24"/>
      <c r="AO28" s="24"/>
      <c r="AP28" s="26"/>
      <c r="AQ28" s="25"/>
      <c r="AR28" s="22"/>
      <c r="AS28" s="22"/>
      <c r="AT28" s="26"/>
      <c r="AU28" s="76"/>
      <c r="AV28" s="76"/>
      <c r="AW28" s="77"/>
    </row>
    <row r="29" spans="1:49" s="38" customFormat="1" ht="18" customHeight="1">
      <c r="A29" s="299"/>
      <c r="B29" s="29" t="s">
        <v>67</v>
      </c>
      <c r="C29" s="30"/>
      <c r="D29" s="31"/>
      <c r="E29" s="31"/>
      <c r="F29" s="31"/>
      <c r="G29" s="32"/>
      <c r="H29" s="34"/>
      <c r="I29" s="31"/>
      <c r="J29" s="31"/>
      <c r="K29" s="31"/>
      <c r="L29" s="32"/>
      <c r="M29" s="34"/>
      <c r="N29" s="32"/>
      <c r="O29" s="34"/>
      <c r="P29" s="32"/>
      <c r="Q29" s="34"/>
      <c r="R29" s="31"/>
      <c r="S29" s="31"/>
      <c r="T29" s="31"/>
      <c r="U29" s="31"/>
      <c r="V29" s="31"/>
      <c r="W29" s="32"/>
      <c r="X29" s="34"/>
      <c r="Y29" s="31"/>
      <c r="Z29" s="31"/>
      <c r="AA29" s="31"/>
      <c r="AB29" s="31"/>
      <c r="AC29" s="31"/>
      <c r="AD29" s="32"/>
      <c r="AE29" s="30"/>
      <c r="AF29" s="35"/>
      <c r="AG29" s="31"/>
      <c r="AH29" s="35"/>
      <c r="AI29" s="31"/>
      <c r="AJ29" s="36"/>
      <c r="AK29" s="35"/>
      <c r="AL29" s="37"/>
      <c r="AM29" s="31"/>
      <c r="AN29" s="34"/>
      <c r="AO29" s="34"/>
      <c r="AP29" s="36"/>
      <c r="AQ29" s="35"/>
      <c r="AR29" s="31"/>
      <c r="AS29" s="31"/>
      <c r="AT29" s="36"/>
      <c r="AU29" s="78"/>
      <c r="AV29" s="78"/>
      <c r="AW29" s="79"/>
    </row>
    <row r="30" spans="1:49" ht="16.5" customHeight="1">
      <c r="A30" s="296" t="s">
        <v>10</v>
      </c>
      <c r="B30" s="20" t="s">
        <v>66</v>
      </c>
      <c r="C30" s="21"/>
      <c r="D30" s="22"/>
      <c r="E30" s="22"/>
      <c r="F30" s="22"/>
      <c r="G30" s="23"/>
      <c r="H30" s="21"/>
      <c r="I30" s="22"/>
      <c r="J30" s="22"/>
      <c r="K30" s="22"/>
      <c r="L30" s="23"/>
      <c r="M30" s="24"/>
      <c r="N30" s="23"/>
      <c r="O30" s="24"/>
      <c r="P30" s="23"/>
      <c r="Q30" s="143">
        <v>20</v>
      </c>
      <c r="R30" s="144">
        <v>155.2</v>
      </c>
      <c r="S30" s="22"/>
      <c r="T30" s="22"/>
      <c r="U30" s="22"/>
      <c r="V30" s="22"/>
      <c r="W30" s="23"/>
      <c r="X30" s="143">
        <v>26.6</v>
      </c>
      <c r="Y30" s="144">
        <v>172</v>
      </c>
      <c r="Z30" s="22"/>
      <c r="AA30" s="22"/>
      <c r="AB30" s="22"/>
      <c r="AC30" s="22"/>
      <c r="AD30" s="23"/>
      <c r="AE30" s="21"/>
      <c r="AF30" s="25"/>
      <c r="AG30" s="22"/>
      <c r="AH30" s="25"/>
      <c r="AI30" s="22"/>
      <c r="AJ30" s="26"/>
      <c r="AK30" s="25"/>
      <c r="AL30" s="27"/>
      <c r="AM30" s="22"/>
      <c r="AN30" s="24"/>
      <c r="AO30" s="24"/>
      <c r="AP30" s="26"/>
      <c r="AQ30" s="145">
        <v>172</v>
      </c>
      <c r="AR30" s="22"/>
      <c r="AS30" s="22"/>
      <c r="AT30" s="26"/>
      <c r="AU30" s="76"/>
      <c r="AV30" s="76"/>
      <c r="AW30" s="77"/>
    </row>
    <row r="31" spans="1:49" s="38" customFormat="1" ht="18" customHeight="1">
      <c r="A31" s="299"/>
      <c r="B31" s="68" t="s">
        <v>67</v>
      </c>
      <c r="C31" s="69"/>
      <c r="D31" s="70"/>
      <c r="E31" s="70"/>
      <c r="F31" s="70"/>
      <c r="G31" s="71"/>
      <c r="H31" s="33"/>
      <c r="I31" s="70"/>
      <c r="J31" s="70"/>
      <c r="K31" s="70"/>
      <c r="L31" s="71"/>
      <c r="M31" s="33"/>
      <c r="N31" s="71"/>
      <c r="O31" s="33"/>
      <c r="P31" s="71"/>
      <c r="Q31" s="33">
        <f>Q30*Q23/1000</f>
        <v>0.24</v>
      </c>
      <c r="R31" s="70">
        <f>R30*Q23/1000</f>
        <v>1.8623999999999998</v>
      </c>
      <c r="S31" s="70"/>
      <c r="T31" s="70"/>
      <c r="U31" s="70"/>
      <c r="V31" s="70"/>
      <c r="W31" s="71"/>
      <c r="X31" s="33">
        <f>X30*X23/1000</f>
        <v>3.2718000000000003</v>
      </c>
      <c r="Y31" s="70">
        <v>21.14</v>
      </c>
      <c r="Z31" s="70"/>
      <c r="AA31" s="70"/>
      <c r="AB31" s="70"/>
      <c r="AC31" s="70"/>
      <c r="AD31" s="71"/>
      <c r="AE31" s="69"/>
      <c r="AF31" s="72"/>
      <c r="AG31" s="70"/>
      <c r="AH31" s="72"/>
      <c r="AI31" s="70"/>
      <c r="AJ31" s="73"/>
      <c r="AK31" s="72"/>
      <c r="AL31" s="74"/>
      <c r="AM31" s="70"/>
      <c r="AN31" s="33"/>
      <c r="AO31" s="33"/>
      <c r="AP31" s="73"/>
      <c r="AQ31" s="72">
        <v>3.09</v>
      </c>
      <c r="AR31" s="70"/>
      <c r="AS31" s="70"/>
      <c r="AT31" s="73"/>
      <c r="AU31" s="75">
        <f>Q31+R31+X31+Y31</f>
        <v>26.514200000000002</v>
      </c>
      <c r="AV31" s="75">
        <f>AQ31</f>
        <v>3.09</v>
      </c>
      <c r="AW31" s="80">
        <f>AV31+AU31</f>
        <v>29.604200000000002</v>
      </c>
    </row>
    <row r="32" spans="1:49" ht="16.5" customHeight="1">
      <c r="A32" s="300" t="s">
        <v>11</v>
      </c>
      <c r="B32" s="29" t="s">
        <v>66</v>
      </c>
      <c r="C32" s="21"/>
      <c r="D32" s="22"/>
      <c r="E32" s="22"/>
      <c r="F32" s="22"/>
      <c r="G32" s="23"/>
      <c r="H32" s="21"/>
      <c r="I32" s="22"/>
      <c r="J32" s="22"/>
      <c r="K32" s="22"/>
      <c r="L32" s="23"/>
      <c r="M32" s="24"/>
      <c r="N32" s="23"/>
      <c r="O32" s="24"/>
      <c r="P32" s="23"/>
      <c r="Q32" s="24"/>
      <c r="R32" s="22"/>
      <c r="S32" s="22"/>
      <c r="T32" s="22"/>
      <c r="U32" s="22"/>
      <c r="V32" s="22"/>
      <c r="W32" s="23"/>
      <c r="X32" s="24"/>
      <c r="Y32" s="22"/>
      <c r="Z32" s="22"/>
      <c r="AA32" s="22"/>
      <c r="AB32" s="22"/>
      <c r="AC32" s="22"/>
      <c r="AD32" s="23"/>
      <c r="AE32" s="21"/>
      <c r="AF32" s="25"/>
      <c r="AG32" s="22"/>
      <c r="AH32" s="25"/>
      <c r="AI32" s="22"/>
      <c r="AJ32" s="26"/>
      <c r="AK32" s="25"/>
      <c r="AL32" s="27"/>
      <c r="AM32" s="22"/>
      <c r="AN32" s="24"/>
      <c r="AO32" s="24"/>
      <c r="AP32" s="26"/>
      <c r="AQ32" s="25"/>
      <c r="AR32" s="22"/>
      <c r="AS32" s="22"/>
      <c r="AT32" s="26"/>
      <c r="AU32" s="76"/>
      <c r="AV32" s="76"/>
      <c r="AW32" s="77"/>
    </row>
    <row r="33" spans="1:49" s="38" customFormat="1" ht="18" customHeight="1">
      <c r="A33" s="301"/>
      <c r="B33" s="29" t="s">
        <v>67</v>
      </c>
      <c r="C33" s="30"/>
      <c r="D33" s="31"/>
      <c r="E33" s="31"/>
      <c r="F33" s="31"/>
      <c r="G33" s="32"/>
      <c r="H33" s="34"/>
      <c r="I33" s="31"/>
      <c r="J33" s="31"/>
      <c r="K33" s="31"/>
      <c r="L33" s="32"/>
      <c r="M33" s="34"/>
      <c r="N33" s="32"/>
      <c r="O33" s="34"/>
      <c r="P33" s="32"/>
      <c r="Q33" s="34"/>
      <c r="R33" s="31"/>
      <c r="S33" s="31"/>
      <c r="T33" s="31"/>
      <c r="U33" s="31"/>
      <c r="V33" s="31"/>
      <c r="W33" s="32"/>
      <c r="X33" s="34"/>
      <c r="Y33" s="31"/>
      <c r="Z33" s="31"/>
      <c r="AA33" s="31"/>
      <c r="AB33" s="31"/>
      <c r="AC33" s="31"/>
      <c r="AD33" s="32"/>
      <c r="AE33" s="30"/>
      <c r="AF33" s="35"/>
      <c r="AG33" s="31"/>
      <c r="AH33" s="35"/>
      <c r="AI33" s="31"/>
      <c r="AJ33" s="36"/>
      <c r="AK33" s="35"/>
      <c r="AL33" s="37"/>
      <c r="AM33" s="31"/>
      <c r="AN33" s="34"/>
      <c r="AO33" s="34"/>
      <c r="AP33" s="36"/>
      <c r="AQ33" s="35"/>
      <c r="AR33" s="31"/>
      <c r="AS33" s="31"/>
      <c r="AT33" s="36"/>
      <c r="AU33" s="78"/>
      <c r="AV33" s="78"/>
      <c r="AW33" s="79"/>
    </row>
    <row r="34" spans="1:49" ht="16.5" customHeight="1">
      <c r="A34" s="300" t="s">
        <v>114</v>
      </c>
      <c r="B34" s="20" t="s">
        <v>66</v>
      </c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4"/>
      <c r="N34" s="23"/>
      <c r="O34" s="24"/>
      <c r="P34" s="23"/>
      <c r="Q34" s="24"/>
      <c r="R34" s="22"/>
      <c r="S34" s="22"/>
      <c r="T34" s="22"/>
      <c r="U34" s="22"/>
      <c r="V34" s="22"/>
      <c r="W34" s="23"/>
      <c r="X34" s="24"/>
      <c r="Y34" s="22"/>
      <c r="Z34" s="22"/>
      <c r="AA34" s="22"/>
      <c r="AB34" s="22"/>
      <c r="AC34" s="22"/>
      <c r="AD34" s="23"/>
      <c r="AE34" s="146"/>
      <c r="AF34" s="25"/>
      <c r="AG34" s="22"/>
      <c r="AH34" s="25"/>
      <c r="AI34" s="22"/>
      <c r="AJ34" s="26"/>
      <c r="AK34" s="25"/>
      <c r="AL34" s="27"/>
      <c r="AM34" s="22"/>
      <c r="AN34" s="24"/>
      <c r="AO34" s="24"/>
      <c r="AP34" s="26"/>
      <c r="AQ34" s="25"/>
      <c r="AR34" s="22"/>
      <c r="AS34" s="22"/>
      <c r="AT34" s="26"/>
      <c r="AU34" s="76"/>
      <c r="AV34" s="76"/>
      <c r="AW34" s="77"/>
    </row>
    <row r="35" spans="1:49" s="38" customFormat="1" ht="18" customHeight="1">
      <c r="A35" s="299"/>
      <c r="B35" s="29" t="s">
        <v>67</v>
      </c>
      <c r="C35" s="69"/>
      <c r="D35" s="70"/>
      <c r="E35" s="70"/>
      <c r="F35" s="70"/>
      <c r="G35" s="71"/>
      <c r="H35" s="33"/>
      <c r="I35" s="70"/>
      <c r="J35" s="70"/>
      <c r="K35" s="70"/>
      <c r="L35" s="71"/>
      <c r="M35" s="33"/>
      <c r="N35" s="71"/>
      <c r="O35" s="33"/>
      <c r="P35" s="71"/>
      <c r="Q35" s="33"/>
      <c r="R35" s="70"/>
      <c r="S35" s="70"/>
      <c r="T35" s="70"/>
      <c r="U35" s="70"/>
      <c r="V35" s="70"/>
      <c r="W35" s="71"/>
      <c r="X35" s="33"/>
      <c r="Y35" s="70"/>
      <c r="Z35" s="70"/>
      <c r="AA35" s="70"/>
      <c r="AB35" s="70"/>
      <c r="AC35" s="70"/>
      <c r="AD35" s="71"/>
      <c r="AE35" s="69"/>
      <c r="AF35" s="72"/>
      <c r="AG35" s="70"/>
      <c r="AH35" s="72"/>
      <c r="AI35" s="70"/>
      <c r="AJ35" s="73"/>
      <c r="AK35" s="72"/>
      <c r="AL35" s="74"/>
      <c r="AM35" s="70"/>
      <c r="AN35" s="33"/>
      <c r="AO35" s="33"/>
      <c r="AP35" s="73"/>
      <c r="AQ35" s="35"/>
      <c r="AR35" s="31"/>
      <c r="AS35" s="31"/>
      <c r="AT35" s="36"/>
      <c r="AU35" s="75"/>
      <c r="AV35" s="75"/>
      <c r="AW35" s="80"/>
    </row>
    <row r="36" spans="1:49" ht="16.5" customHeight="1">
      <c r="A36" s="300" t="s">
        <v>115</v>
      </c>
      <c r="B36" s="20" t="s">
        <v>66</v>
      </c>
      <c r="C36" s="21"/>
      <c r="D36" s="22"/>
      <c r="E36" s="22"/>
      <c r="F36" s="22"/>
      <c r="G36" s="23"/>
      <c r="H36" s="21"/>
      <c r="I36" s="22"/>
      <c r="J36" s="22"/>
      <c r="K36" s="22"/>
      <c r="L36" s="23"/>
      <c r="M36" s="24"/>
      <c r="N36" s="23"/>
      <c r="O36" s="24"/>
      <c r="P36" s="23"/>
      <c r="Q36" s="24"/>
      <c r="R36" s="22"/>
      <c r="S36" s="22"/>
      <c r="T36" s="22"/>
      <c r="U36" s="22"/>
      <c r="V36" s="22"/>
      <c r="W36" s="23"/>
      <c r="X36" s="24"/>
      <c r="Y36" s="22"/>
      <c r="Z36" s="22"/>
      <c r="AA36" s="22"/>
      <c r="AB36" s="22"/>
      <c r="AC36" s="22"/>
      <c r="AD36" s="23"/>
      <c r="AE36" s="146">
        <v>68</v>
      </c>
      <c r="AF36" s="25"/>
      <c r="AG36" s="22"/>
      <c r="AH36" s="25"/>
      <c r="AI36" s="22"/>
      <c r="AJ36" s="26"/>
      <c r="AK36" s="145">
        <v>88</v>
      </c>
      <c r="AL36" s="27"/>
      <c r="AM36" s="22"/>
      <c r="AN36" s="24"/>
      <c r="AO36" s="24"/>
      <c r="AP36" s="26"/>
      <c r="AQ36" s="25"/>
      <c r="AR36" s="22"/>
      <c r="AS36" s="22"/>
      <c r="AT36" s="26"/>
      <c r="AU36" s="76"/>
      <c r="AV36" s="76"/>
      <c r="AW36" s="77"/>
    </row>
    <row r="37" spans="1:49" s="38" customFormat="1" ht="18" customHeight="1">
      <c r="A37" s="299"/>
      <c r="B37" s="29" t="s">
        <v>67</v>
      </c>
      <c r="C37" s="69"/>
      <c r="D37" s="70"/>
      <c r="E37" s="70"/>
      <c r="F37" s="70"/>
      <c r="G37" s="71"/>
      <c r="H37" s="33"/>
      <c r="I37" s="70"/>
      <c r="J37" s="70"/>
      <c r="K37" s="70"/>
      <c r="L37" s="71"/>
      <c r="M37" s="33"/>
      <c r="N37" s="71"/>
      <c r="O37" s="33"/>
      <c r="P37" s="71"/>
      <c r="Q37" s="33"/>
      <c r="R37" s="70"/>
      <c r="S37" s="70"/>
      <c r="T37" s="70"/>
      <c r="U37" s="70"/>
      <c r="V37" s="70"/>
      <c r="W37" s="71"/>
      <c r="X37" s="33"/>
      <c r="Y37" s="70"/>
      <c r="Z37" s="70"/>
      <c r="AA37" s="70"/>
      <c r="AB37" s="70"/>
      <c r="AC37" s="70"/>
      <c r="AD37" s="71"/>
      <c r="AE37" s="69">
        <f>AE36*AE23/1000</f>
        <v>0.816</v>
      </c>
      <c r="AF37" s="72"/>
      <c r="AG37" s="70"/>
      <c r="AH37" s="72"/>
      <c r="AI37" s="70"/>
      <c r="AJ37" s="73"/>
      <c r="AK37" s="72">
        <f>AK36*AK23/1000</f>
        <v>10.824</v>
      </c>
      <c r="AL37" s="74"/>
      <c r="AM37" s="70"/>
      <c r="AN37" s="33"/>
      <c r="AO37" s="33"/>
      <c r="AP37" s="73"/>
      <c r="AQ37" s="72"/>
      <c r="AR37" s="70"/>
      <c r="AS37" s="70"/>
      <c r="AT37" s="73"/>
      <c r="AU37" s="75">
        <f>AK37+AE37</f>
        <v>11.64</v>
      </c>
      <c r="AV37" s="75"/>
      <c r="AW37" s="80">
        <f>AU37</f>
        <v>11.64</v>
      </c>
    </row>
    <row r="38" spans="1:49" ht="16.5" customHeight="1">
      <c r="A38" s="296" t="s">
        <v>98</v>
      </c>
      <c r="B38" s="20" t="s">
        <v>66</v>
      </c>
      <c r="C38" s="21"/>
      <c r="D38" s="22"/>
      <c r="E38" s="22"/>
      <c r="F38" s="22"/>
      <c r="G38" s="23"/>
      <c r="H38" s="21"/>
      <c r="I38" s="22"/>
      <c r="J38" s="22"/>
      <c r="K38" s="22"/>
      <c r="L38" s="23"/>
      <c r="M38" s="24"/>
      <c r="N38" s="23"/>
      <c r="O38" s="24"/>
      <c r="P38" s="23"/>
      <c r="Q38" s="24"/>
      <c r="R38" s="22"/>
      <c r="S38" s="22"/>
      <c r="T38" s="22"/>
      <c r="U38" s="22"/>
      <c r="V38" s="22"/>
      <c r="W38" s="23"/>
      <c r="X38" s="24"/>
      <c r="Y38" s="22"/>
      <c r="Z38" s="22"/>
      <c r="AA38" s="22"/>
      <c r="AB38" s="22"/>
      <c r="AC38" s="22"/>
      <c r="AD38" s="23"/>
      <c r="AE38" s="146">
        <v>2</v>
      </c>
      <c r="AF38" s="25"/>
      <c r="AG38" s="22"/>
      <c r="AH38" s="25"/>
      <c r="AI38" s="22"/>
      <c r="AJ38" s="26"/>
      <c r="AK38" s="145">
        <v>3.9</v>
      </c>
      <c r="AL38" s="27"/>
      <c r="AM38" s="22"/>
      <c r="AN38" s="24"/>
      <c r="AO38" s="24"/>
      <c r="AP38" s="26"/>
      <c r="AQ38" s="25"/>
      <c r="AR38" s="22"/>
      <c r="AS38" s="22"/>
      <c r="AT38" s="26"/>
      <c r="AU38" s="76"/>
      <c r="AV38" s="76"/>
      <c r="AW38" s="323">
        <f>AV41+AU41+AU39</f>
        <v>2.5065</v>
      </c>
    </row>
    <row r="39" spans="1:49" s="38" customFormat="1" ht="18" customHeight="1">
      <c r="A39" s="299"/>
      <c r="B39" s="29" t="s">
        <v>67</v>
      </c>
      <c r="C39" s="30"/>
      <c r="D39" s="31"/>
      <c r="E39" s="31"/>
      <c r="F39" s="31"/>
      <c r="G39" s="32"/>
      <c r="H39" s="34"/>
      <c r="I39" s="31"/>
      <c r="J39" s="31"/>
      <c r="K39" s="31"/>
      <c r="L39" s="32"/>
      <c r="M39" s="34"/>
      <c r="N39" s="32"/>
      <c r="O39" s="34"/>
      <c r="P39" s="32"/>
      <c r="Q39" s="34"/>
      <c r="R39" s="31"/>
      <c r="S39" s="31"/>
      <c r="T39" s="31"/>
      <c r="U39" s="31"/>
      <c r="V39" s="31"/>
      <c r="W39" s="32"/>
      <c r="X39" s="34"/>
      <c r="Y39" s="31"/>
      <c r="Z39" s="31"/>
      <c r="AA39" s="31"/>
      <c r="AB39" s="31"/>
      <c r="AC39" s="31"/>
      <c r="AD39" s="32"/>
      <c r="AE39" s="69">
        <f>AE38*AE23/1000</f>
        <v>0.024</v>
      </c>
      <c r="AF39" s="35"/>
      <c r="AG39" s="31"/>
      <c r="AH39" s="35"/>
      <c r="AI39" s="31"/>
      <c r="AJ39" s="36"/>
      <c r="AK39" s="72">
        <f>AK38*AK23/1000</f>
        <v>0.4797</v>
      </c>
      <c r="AL39" s="37"/>
      <c r="AM39" s="31"/>
      <c r="AN39" s="34"/>
      <c r="AO39" s="34"/>
      <c r="AP39" s="36"/>
      <c r="AQ39" s="35"/>
      <c r="AR39" s="31"/>
      <c r="AS39" s="31"/>
      <c r="AT39" s="36"/>
      <c r="AU39" s="75">
        <f>AE39+AK39</f>
        <v>0.5037</v>
      </c>
      <c r="AV39" s="78"/>
      <c r="AW39" s="324"/>
    </row>
    <row r="40" spans="1:49" ht="16.5" customHeight="1">
      <c r="A40" s="296" t="s">
        <v>12</v>
      </c>
      <c r="B40" s="20" t="s">
        <v>66</v>
      </c>
      <c r="C40" s="146">
        <v>5</v>
      </c>
      <c r="D40" s="144"/>
      <c r="E40" s="144"/>
      <c r="F40" s="144"/>
      <c r="G40" s="147"/>
      <c r="H40" s="146">
        <v>5</v>
      </c>
      <c r="I40" s="144"/>
      <c r="J40" s="144"/>
      <c r="K40" s="144"/>
      <c r="L40" s="147"/>
      <c r="M40" s="143"/>
      <c r="N40" s="147"/>
      <c r="O40" s="143"/>
      <c r="P40" s="147"/>
      <c r="Q40" s="143">
        <v>0.5</v>
      </c>
      <c r="R40" s="144"/>
      <c r="S40" s="144">
        <v>3.5</v>
      </c>
      <c r="T40" s="144"/>
      <c r="U40" s="144"/>
      <c r="V40" s="144"/>
      <c r="W40" s="147"/>
      <c r="X40" s="143">
        <v>0.7</v>
      </c>
      <c r="Y40" s="144"/>
      <c r="Z40" s="144">
        <v>4.6</v>
      </c>
      <c r="AA40" s="144"/>
      <c r="AB40" s="144"/>
      <c r="AC40" s="144"/>
      <c r="AD40" s="147"/>
      <c r="AE40" s="146">
        <v>3</v>
      </c>
      <c r="AF40" s="145"/>
      <c r="AG40" s="144"/>
      <c r="AH40" s="145"/>
      <c r="AI40" s="144"/>
      <c r="AJ40" s="148"/>
      <c r="AK40" s="145">
        <v>4</v>
      </c>
      <c r="AL40" s="149"/>
      <c r="AM40" s="144"/>
      <c r="AN40" s="143"/>
      <c r="AO40" s="143"/>
      <c r="AP40" s="148"/>
      <c r="AQ40" s="145"/>
      <c r="AR40" s="144">
        <v>4.6</v>
      </c>
      <c r="AS40" s="144"/>
      <c r="AT40" s="148"/>
      <c r="AU40" s="176"/>
      <c r="AV40" s="76"/>
      <c r="AW40" s="324"/>
    </row>
    <row r="41" spans="1:49" s="38" customFormat="1" ht="18" customHeight="1">
      <c r="A41" s="299"/>
      <c r="B41" s="68" t="s">
        <v>67</v>
      </c>
      <c r="C41" s="69">
        <f>C40*C23/1000</f>
        <v>0.06</v>
      </c>
      <c r="D41" s="70"/>
      <c r="E41" s="70"/>
      <c r="F41" s="70"/>
      <c r="G41" s="71"/>
      <c r="H41" s="33">
        <f>H40*H23/1000</f>
        <v>0.615</v>
      </c>
      <c r="I41" s="70"/>
      <c r="J41" s="70"/>
      <c r="K41" s="70"/>
      <c r="L41" s="71"/>
      <c r="M41" s="33"/>
      <c r="N41" s="71"/>
      <c r="O41" s="33"/>
      <c r="P41" s="71"/>
      <c r="Q41" s="33">
        <f>Q40*Q23/1000</f>
        <v>0.006</v>
      </c>
      <c r="R41" s="70"/>
      <c r="S41" s="70">
        <f>S40*Q23/1000</f>
        <v>0.042</v>
      </c>
      <c r="T41" s="70"/>
      <c r="U41" s="70"/>
      <c r="V41" s="70"/>
      <c r="W41" s="71"/>
      <c r="X41" s="33">
        <f>X40*X23/1000</f>
        <v>0.0861</v>
      </c>
      <c r="Y41" s="70"/>
      <c r="Z41" s="70">
        <f>Z40*X23/1000</f>
        <v>0.5658</v>
      </c>
      <c r="AA41" s="70"/>
      <c r="AB41" s="70"/>
      <c r="AC41" s="70"/>
      <c r="AD41" s="71"/>
      <c r="AE41" s="69">
        <f>AE40*AE23/1000</f>
        <v>0.036</v>
      </c>
      <c r="AF41" s="72"/>
      <c r="AG41" s="70"/>
      <c r="AH41" s="72"/>
      <c r="AI41" s="70"/>
      <c r="AJ41" s="73"/>
      <c r="AK41" s="72">
        <f>AK40*AK23/1000</f>
        <v>0.492</v>
      </c>
      <c r="AL41" s="74"/>
      <c r="AM41" s="70"/>
      <c r="AN41" s="33"/>
      <c r="AO41" s="33"/>
      <c r="AP41" s="73"/>
      <c r="AQ41" s="72"/>
      <c r="AR41" s="70">
        <f>AR40*AQ23/1000</f>
        <v>0.0828</v>
      </c>
      <c r="AS41" s="70"/>
      <c r="AT41" s="73"/>
      <c r="AU41" s="75">
        <v>1.92</v>
      </c>
      <c r="AV41" s="75">
        <f>AR41</f>
        <v>0.0828</v>
      </c>
      <c r="AW41" s="325"/>
    </row>
    <row r="42" spans="1:49" ht="16.5" customHeight="1">
      <c r="A42" s="296" t="s">
        <v>85</v>
      </c>
      <c r="B42" s="20" t="s">
        <v>66</v>
      </c>
      <c r="C42" s="146"/>
      <c r="D42" s="144"/>
      <c r="E42" s="144"/>
      <c r="F42" s="144"/>
      <c r="G42" s="147"/>
      <c r="H42" s="146"/>
      <c r="I42" s="144"/>
      <c r="J42" s="144"/>
      <c r="K42" s="144"/>
      <c r="L42" s="147"/>
      <c r="M42" s="143"/>
      <c r="N42" s="147"/>
      <c r="O42" s="143"/>
      <c r="P42" s="147"/>
      <c r="Q42" s="143"/>
      <c r="R42" s="144"/>
      <c r="S42" s="144"/>
      <c r="T42" s="144"/>
      <c r="U42" s="144"/>
      <c r="V42" s="144"/>
      <c r="W42" s="147"/>
      <c r="X42" s="143"/>
      <c r="Y42" s="144"/>
      <c r="Z42" s="144"/>
      <c r="AA42" s="144"/>
      <c r="AB42" s="144"/>
      <c r="AC42" s="144"/>
      <c r="AD42" s="147"/>
      <c r="AE42" s="146">
        <v>1</v>
      </c>
      <c r="AF42" s="145"/>
      <c r="AG42" s="144"/>
      <c r="AH42" s="145"/>
      <c r="AI42" s="144"/>
      <c r="AJ42" s="148"/>
      <c r="AK42" s="145">
        <v>1</v>
      </c>
      <c r="AL42" s="149"/>
      <c r="AM42" s="144"/>
      <c r="AN42" s="143"/>
      <c r="AO42" s="143"/>
      <c r="AP42" s="148"/>
      <c r="AQ42" s="145"/>
      <c r="AR42" s="144"/>
      <c r="AS42" s="144"/>
      <c r="AT42" s="148"/>
      <c r="AU42" s="76"/>
      <c r="AV42" s="76"/>
      <c r="AW42" s="323">
        <v>1.01</v>
      </c>
    </row>
    <row r="43" spans="1:49" s="38" customFormat="1" ht="18" customHeight="1">
      <c r="A43" s="299"/>
      <c r="B43" s="29" t="s">
        <v>67</v>
      </c>
      <c r="C43" s="69"/>
      <c r="D43" s="70"/>
      <c r="E43" s="70"/>
      <c r="F43" s="70"/>
      <c r="G43" s="71"/>
      <c r="H43" s="33"/>
      <c r="I43" s="70"/>
      <c r="J43" s="70"/>
      <c r="K43" s="70"/>
      <c r="L43" s="71"/>
      <c r="M43" s="33"/>
      <c r="N43" s="71"/>
      <c r="O43" s="33"/>
      <c r="P43" s="71"/>
      <c r="Q43" s="33"/>
      <c r="R43" s="70"/>
      <c r="S43" s="70"/>
      <c r="T43" s="70"/>
      <c r="U43" s="70"/>
      <c r="V43" s="70"/>
      <c r="W43" s="71"/>
      <c r="X43" s="33"/>
      <c r="Y43" s="70"/>
      <c r="Z43" s="70"/>
      <c r="AA43" s="70"/>
      <c r="AB43" s="70"/>
      <c r="AC43" s="70"/>
      <c r="AD43" s="71"/>
      <c r="AE43" s="69">
        <f>AE42*AE23/1000</f>
        <v>0.012</v>
      </c>
      <c r="AF43" s="72"/>
      <c r="AG43" s="70"/>
      <c r="AH43" s="72"/>
      <c r="AI43" s="70"/>
      <c r="AJ43" s="73"/>
      <c r="AK43" s="72">
        <f>AK42*AK23/1000</f>
        <v>0.123</v>
      </c>
      <c r="AL43" s="74"/>
      <c r="AM43" s="70"/>
      <c r="AN43" s="33"/>
      <c r="AO43" s="33"/>
      <c r="AP43" s="73"/>
      <c r="AQ43" s="72"/>
      <c r="AR43" s="70"/>
      <c r="AS43" s="70"/>
      <c r="AT43" s="73"/>
      <c r="AU43" s="75">
        <v>0.13</v>
      </c>
      <c r="AV43" s="75"/>
      <c r="AW43" s="326"/>
    </row>
    <row r="44" spans="1:49" ht="16.5" customHeight="1">
      <c r="A44" s="296" t="s">
        <v>13</v>
      </c>
      <c r="B44" s="20" t="s">
        <v>66</v>
      </c>
      <c r="C44" s="146"/>
      <c r="D44" s="144"/>
      <c r="E44" s="144"/>
      <c r="F44" s="144"/>
      <c r="G44" s="147"/>
      <c r="H44" s="146"/>
      <c r="I44" s="144"/>
      <c r="J44" s="144"/>
      <c r="K44" s="144"/>
      <c r="L44" s="147"/>
      <c r="M44" s="143"/>
      <c r="N44" s="147"/>
      <c r="O44" s="143"/>
      <c r="P44" s="147"/>
      <c r="Q44" s="143">
        <v>1.5</v>
      </c>
      <c r="R44" s="144"/>
      <c r="S44" s="144"/>
      <c r="T44" s="144">
        <v>2</v>
      </c>
      <c r="U44" s="144"/>
      <c r="V44" s="144"/>
      <c r="W44" s="147"/>
      <c r="X44" s="143">
        <v>2</v>
      </c>
      <c r="Y44" s="144"/>
      <c r="Z44" s="144"/>
      <c r="AA44" s="144">
        <v>2</v>
      </c>
      <c r="AB44" s="144"/>
      <c r="AC44" s="144"/>
      <c r="AD44" s="147"/>
      <c r="AE44" s="146"/>
      <c r="AF44" s="145">
        <v>2.4</v>
      </c>
      <c r="AG44" s="144"/>
      <c r="AH44" s="145"/>
      <c r="AI44" s="144"/>
      <c r="AJ44" s="148"/>
      <c r="AK44" s="145"/>
      <c r="AL44" s="149">
        <v>2.4</v>
      </c>
      <c r="AM44" s="144"/>
      <c r="AN44" s="143"/>
      <c r="AO44" s="143"/>
      <c r="AP44" s="148"/>
      <c r="AQ44" s="145"/>
      <c r="AR44" s="144"/>
      <c r="AS44" s="144"/>
      <c r="AT44" s="148"/>
      <c r="AU44" s="76"/>
      <c r="AV44" s="76"/>
      <c r="AW44" s="326"/>
    </row>
    <row r="45" spans="1:49" s="38" customFormat="1" ht="18" customHeight="1">
      <c r="A45" s="299"/>
      <c r="B45" s="29" t="s">
        <v>67</v>
      </c>
      <c r="C45" s="69"/>
      <c r="D45" s="70"/>
      <c r="E45" s="70"/>
      <c r="F45" s="70"/>
      <c r="G45" s="71"/>
      <c r="H45" s="33"/>
      <c r="I45" s="70"/>
      <c r="J45" s="70"/>
      <c r="K45" s="70"/>
      <c r="L45" s="71"/>
      <c r="M45" s="33"/>
      <c r="N45" s="71"/>
      <c r="O45" s="33"/>
      <c r="P45" s="71"/>
      <c r="Q45" s="33">
        <f>Q44*Q23/1000</f>
        <v>0.018</v>
      </c>
      <c r="R45" s="70"/>
      <c r="S45" s="70"/>
      <c r="T45" s="70">
        <f>T44*Q23/1000</f>
        <v>0.024</v>
      </c>
      <c r="U45" s="70"/>
      <c r="V45" s="70"/>
      <c r="W45" s="71"/>
      <c r="X45" s="33">
        <f>X44*X23/1000</f>
        <v>0.246</v>
      </c>
      <c r="Y45" s="70"/>
      <c r="Z45" s="70"/>
      <c r="AA45" s="70">
        <f>AA44*X23/1000</f>
        <v>0.246</v>
      </c>
      <c r="AB45" s="70"/>
      <c r="AC45" s="70"/>
      <c r="AD45" s="71"/>
      <c r="AE45" s="69"/>
      <c r="AF45" s="72">
        <f>AF44*AE23/1000</f>
        <v>0.028799999999999996</v>
      </c>
      <c r="AG45" s="70"/>
      <c r="AH45" s="72"/>
      <c r="AI45" s="70"/>
      <c r="AJ45" s="73"/>
      <c r="AK45" s="72"/>
      <c r="AL45" s="74">
        <v>0.3</v>
      </c>
      <c r="AM45" s="70"/>
      <c r="AN45" s="33"/>
      <c r="AO45" s="33"/>
      <c r="AP45" s="73"/>
      <c r="AQ45" s="72"/>
      <c r="AR45" s="70"/>
      <c r="AS45" s="70"/>
      <c r="AT45" s="73"/>
      <c r="AU45" s="75">
        <v>0.87</v>
      </c>
      <c r="AV45" s="75"/>
      <c r="AW45" s="327"/>
    </row>
    <row r="46" spans="1:49" ht="16.5" customHeight="1">
      <c r="A46" s="296" t="s">
        <v>15</v>
      </c>
      <c r="B46" s="20" t="s">
        <v>66</v>
      </c>
      <c r="C46" s="146">
        <v>65</v>
      </c>
      <c r="D46" s="144"/>
      <c r="E46" s="144"/>
      <c r="F46" s="144">
        <v>75</v>
      </c>
      <c r="G46" s="147"/>
      <c r="H46" s="146">
        <v>85</v>
      </c>
      <c r="I46" s="144"/>
      <c r="J46" s="144"/>
      <c r="K46" s="144">
        <v>85.1</v>
      </c>
      <c r="L46" s="147"/>
      <c r="M46" s="143"/>
      <c r="N46" s="147"/>
      <c r="O46" s="143"/>
      <c r="P46" s="147"/>
      <c r="Q46" s="143">
        <v>7.2</v>
      </c>
      <c r="R46" s="144"/>
      <c r="S46" s="144">
        <v>15.8</v>
      </c>
      <c r="T46" s="144"/>
      <c r="U46" s="144"/>
      <c r="V46" s="144"/>
      <c r="W46" s="147"/>
      <c r="X46" s="143">
        <v>9.7</v>
      </c>
      <c r="Y46" s="144"/>
      <c r="Z46" s="144">
        <v>20.6</v>
      </c>
      <c r="AA46" s="144"/>
      <c r="AB46" s="144"/>
      <c r="AC46" s="144"/>
      <c r="AD46" s="147"/>
      <c r="AE46" s="146">
        <v>12</v>
      </c>
      <c r="AF46" s="145"/>
      <c r="AG46" s="144"/>
      <c r="AH46" s="145"/>
      <c r="AI46" s="144"/>
      <c r="AJ46" s="148"/>
      <c r="AK46" s="145">
        <v>16</v>
      </c>
      <c r="AL46" s="149"/>
      <c r="AM46" s="144"/>
      <c r="AN46" s="143"/>
      <c r="AO46" s="143"/>
      <c r="AP46" s="148"/>
      <c r="AQ46" s="145"/>
      <c r="AR46" s="144">
        <v>20.6</v>
      </c>
      <c r="AS46" s="144"/>
      <c r="AT46" s="148"/>
      <c r="AU46" s="76" t="s">
        <v>110</v>
      </c>
      <c r="AV46" s="76"/>
      <c r="AW46" s="188">
        <f>AV47+AU47+AU49</f>
        <v>31.997999999999998</v>
      </c>
    </row>
    <row r="47" spans="1:49" s="38" customFormat="1" ht="18" customHeight="1">
      <c r="A47" s="297"/>
      <c r="B47" s="29" t="s">
        <v>67</v>
      </c>
      <c r="C47" s="69">
        <f>C46*C23/1000</f>
        <v>0.78</v>
      </c>
      <c r="D47" s="70"/>
      <c r="E47" s="70"/>
      <c r="F47" s="70">
        <f>F46*C23/1000</f>
        <v>0.9</v>
      </c>
      <c r="G47" s="71"/>
      <c r="H47" s="33">
        <f>H46*H23/1000</f>
        <v>10.455</v>
      </c>
      <c r="I47" s="70"/>
      <c r="J47" s="70"/>
      <c r="K47" s="70">
        <f>K46*H23/1000</f>
        <v>10.4673</v>
      </c>
      <c r="L47" s="71"/>
      <c r="M47" s="33"/>
      <c r="N47" s="71"/>
      <c r="O47" s="33"/>
      <c r="P47" s="71"/>
      <c r="Q47" s="33">
        <f>Q46*Q23/1000</f>
        <v>0.0864</v>
      </c>
      <c r="R47" s="70"/>
      <c r="S47" s="70">
        <f>S46*Q23/1000</f>
        <v>0.18960000000000002</v>
      </c>
      <c r="T47" s="70"/>
      <c r="U47" s="70"/>
      <c r="V47" s="70"/>
      <c r="W47" s="71"/>
      <c r="X47" s="33">
        <f>X46*X23/1000</f>
        <v>1.1930999999999998</v>
      </c>
      <c r="Y47" s="70"/>
      <c r="Z47" s="70">
        <f>Z46*X23/1000</f>
        <v>2.5338000000000003</v>
      </c>
      <c r="AA47" s="70"/>
      <c r="AB47" s="70"/>
      <c r="AC47" s="70"/>
      <c r="AD47" s="71"/>
      <c r="AE47" s="69">
        <f>AE46*AE23/1000</f>
        <v>0.144</v>
      </c>
      <c r="AF47" s="72"/>
      <c r="AG47" s="70"/>
      <c r="AH47" s="72"/>
      <c r="AI47" s="70"/>
      <c r="AJ47" s="73"/>
      <c r="AK47" s="72">
        <f>AK46*AK23/1000</f>
        <v>1.968</v>
      </c>
      <c r="AL47" s="74"/>
      <c r="AM47" s="70"/>
      <c r="AN47" s="33"/>
      <c r="AO47" s="33"/>
      <c r="AP47" s="73"/>
      <c r="AQ47" s="72"/>
      <c r="AR47" s="70">
        <f>AR46*AQ23/1000</f>
        <v>0.3708</v>
      </c>
      <c r="AS47" s="70"/>
      <c r="AT47" s="73"/>
      <c r="AU47" s="75">
        <f>C47+F47+H47+K47+Q47+S47+X47+Z47+AE47+AK47</f>
        <v>28.7172</v>
      </c>
      <c r="AV47" s="75">
        <f>AR47</f>
        <v>0.3708</v>
      </c>
      <c r="AW47" s="308"/>
    </row>
    <row r="48" spans="1:49" ht="16.5" customHeight="1">
      <c r="A48" s="296" t="s">
        <v>97</v>
      </c>
      <c r="B48" s="20" t="s">
        <v>66</v>
      </c>
      <c r="C48" s="146"/>
      <c r="D48" s="144"/>
      <c r="E48" s="144"/>
      <c r="F48" s="144"/>
      <c r="G48" s="147"/>
      <c r="H48" s="146"/>
      <c r="I48" s="144"/>
      <c r="J48" s="144"/>
      <c r="K48" s="144"/>
      <c r="L48" s="147"/>
      <c r="M48" s="143"/>
      <c r="N48" s="147"/>
      <c r="O48" s="143"/>
      <c r="P48" s="147"/>
      <c r="Q48" s="143"/>
      <c r="R48" s="144"/>
      <c r="S48" s="144"/>
      <c r="T48" s="144"/>
      <c r="U48" s="144"/>
      <c r="V48" s="144"/>
      <c r="W48" s="147"/>
      <c r="X48" s="143"/>
      <c r="Y48" s="144"/>
      <c r="Z48" s="144"/>
      <c r="AA48" s="144"/>
      <c r="AB48" s="144"/>
      <c r="AC48" s="144"/>
      <c r="AD48" s="147"/>
      <c r="AE48" s="146">
        <v>11.3</v>
      </c>
      <c r="AF48" s="145"/>
      <c r="AG48" s="144"/>
      <c r="AH48" s="145"/>
      <c r="AI48" s="144"/>
      <c r="AJ48" s="148"/>
      <c r="AK48" s="145">
        <v>22.5</v>
      </c>
      <c r="AL48" s="149"/>
      <c r="AM48" s="144"/>
      <c r="AN48" s="143"/>
      <c r="AO48" s="143"/>
      <c r="AP48" s="148"/>
      <c r="AQ48" s="145"/>
      <c r="AR48" s="144"/>
      <c r="AS48" s="144"/>
      <c r="AT48" s="148"/>
      <c r="AU48" s="76"/>
      <c r="AV48" s="76"/>
      <c r="AW48" s="308"/>
    </row>
    <row r="49" spans="1:49" s="38" customFormat="1" ht="18" customHeight="1">
      <c r="A49" s="297"/>
      <c r="B49" s="29" t="s">
        <v>67</v>
      </c>
      <c r="C49" s="30"/>
      <c r="D49" s="31"/>
      <c r="E49" s="31"/>
      <c r="F49" s="31"/>
      <c r="G49" s="32"/>
      <c r="H49" s="34"/>
      <c r="I49" s="31"/>
      <c r="J49" s="31"/>
      <c r="K49" s="31"/>
      <c r="L49" s="32"/>
      <c r="M49" s="34"/>
      <c r="N49" s="32"/>
      <c r="O49" s="34"/>
      <c r="P49" s="32"/>
      <c r="Q49" s="34"/>
      <c r="R49" s="31"/>
      <c r="S49" s="31"/>
      <c r="T49" s="31"/>
      <c r="U49" s="31"/>
      <c r="V49" s="31"/>
      <c r="W49" s="32"/>
      <c r="X49" s="34"/>
      <c r="Y49" s="31"/>
      <c r="Z49" s="31"/>
      <c r="AA49" s="31"/>
      <c r="AB49" s="31"/>
      <c r="AC49" s="31"/>
      <c r="AD49" s="32"/>
      <c r="AE49" s="69">
        <f>AE48*AE23/1000</f>
        <v>0.13560000000000003</v>
      </c>
      <c r="AF49" s="35"/>
      <c r="AG49" s="31"/>
      <c r="AH49" s="35"/>
      <c r="AI49" s="31"/>
      <c r="AJ49" s="36"/>
      <c r="AK49" s="72">
        <f>AK48*AK23/1000</f>
        <v>2.7675</v>
      </c>
      <c r="AL49" s="37"/>
      <c r="AM49" s="31"/>
      <c r="AN49" s="34"/>
      <c r="AO49" s="34"/>
      <c r="AP49" s="36"/>
      <c r="AQ49" s="35"/>
      <c r="AR49" s="31"/>
      <c r="AS49" s="31"/>
      <c r="AT49" s="36"/>
      <c r="AU49" s="75">
        <v>2.91</v>
      </c>
      <c r="AV49" s="78"/>
      <c r="AW49" s="309"/>
    </row>
    <row r="50" spans="1:49" ht="16.5" customHeight="1">
      <c r="A50" s="296" t="s">
        <v>16</v>
      </c>
      <c r="B50" s="20" t="s">
        <v>66</v>
      </c>
      <c r="C50" s="146"/>
      <c r="D50" s="144"/>
      <c r="E50" s="144"/>
      <c r="F50" s="144"/>
      <c r="G50" s="147"/>
      <c r="H50" s="146"/>
      <c r="I50" s="144"/>
      <c r="J50" s="144"/>
      <c r="K50" s="144"/>
      <c r="L50" s="147"/>
      <c r="M50" s="143"/>
      <c r="N50" s="147"/>
      <c r="O50" s="143"/>
      <c r="P50" s="147"/>
      <c r="Q50" s="143"/>
      <c r="R50" s="144">
        <v>12.5</v>
      </c>
      <c r="S50" s="144"/>
      <c r="T50" s="144"/>
      <c r="U50" s="144"/>
      <c r="V50" s="144"/>
      <c r="W50" s="147"/>
      <c r="X50" s="143"/>
      <c r="Y50" s="144">
        <v>13.1</v>
      </c>
      <c r="Z50" s="144"/>
      <c r="AA50" s="144"/>
      <c r="AB50" s="144"/>
      <c r="AC50" s="144"/>
      <c r="AD50" s="147"/>
      <c r="AE50" s="146"/>
      <c r="AF50" s="145"/>
      <c r="AG50" s="144"/>
      <c r="AH50" s="145"/>
      <c r="AI50" s="144"/>
      <c r="AJ50" s="148"/>
      <c r="AK50" s="145"/>
      <c r="AL50" s="149"/>
      <c r="AM50" s="144"/>
      <c r="AN50" s="143"/>
      <c r="AO50" s="143"/>
      <c r="AP50" s="148"/>
      <c r="AQ50" s="145">
        <v>13.1</v>
      </c>
      <c r="AR50" s="144"/>
      <c r="AS50" s="144"/>
      <c r="AT50" s="148"/>
      <c r="AU50" s="76"/>
      <c r="AV50" s="76"/>
      <c r="AW50" s="77"/>
    </row>
    <row r="51" spans="1:49" s="38" customFormat="1" ht="18" customHeight="1">
      <c r="A51" s="299"/>
      <c r="B51" s="29" t="s">
        <v>67</v>
      </c>
      <c r="C51" s="69"/>
      <c r="D51" s="70"/>
      <c r="E51" s="70"/>
      <c r="F51" s="70"/>
      <c r="G51" s="71"/>
      <c r="H51" s="33"/>
      <c r="I51" s="70"/>
      <c r="J51" s="70"/>
      <c r="K51" s="70"/>
      <c r="L51" s="71"/>
      <c r="M51" s="33"/>
      <c r="N51" s="71"/>
      <c r="O51" s="33"/>
      <c r="P51" s="71"/>
      <c r="Q51" s="33"/>
      <c r="R51" s="70">
        <f>R50*Q23/1000</f>
        <v>0.15</v>
      </c>
      <c r="S51" s="70"/>
      <c r="T51" s="70"/>
      <c r="U51" s="70"/>
      <c r="V51" s="70"/>
      <c r="W51" s="71"/>
      <c r="X51" s="33"/>
      <c r="Y51" s="70">
        <f>Y50*X23/1000</f>
        <v>1.6113</v>
      </c>
      <c r="Z51" s="70"/>
      <c r="AA51" s="70"/>
      <c r="AB51" s="70"/>
      <c r="AC51" s="70"/>
      <c r="AD51" s="71"/>
      <c r="AE51" s="69"/>
      <c r="AF51" s="72"/>
      <c r="AG51" s="70"/>
      <c r="AH51" s="72"/>
      <c r="AI51" s="70"/>
      <c r="AJ51" s="73"/>
      <c r="AK51" s="72"/>
      <c r="AL51" s="74"/>
      <c r="AM51" s="70"/>
      <c r="AN51" s="33"/>
      <c r="AO51" s="33"/>
      <c r="AP51" s="73"/>
      <c r="AQ51" s="72">
        <f>AQ50*AQ23/1000</f>
        <v>0.23579999999999998</v>
      </c>
      <c r="AR51" s="70"/>
      <c r="AS51" s="70"/>
      <c r="AT51" s="73"/>
      <c r="AU51" s="75">
        <f>R51+Y51</f>
        <v>1.7612999999999999</v>
      </c>
      <c r="AV51" s="75">
        <f>AQ51</f>
        <v>0.23579999999999998</v>
      </c>
      <c r="AW51" s="80">
        <v>2</v>
      </c>
    </row>
    <row r="52" spans="1:49" ht="16.5" customHeight="1">
      <c r="A52" s="297" t="s">
        <v>18</v>
      </c>
      <c r="B52" s="20" t="s">
        <v>66</v>
      </c>
      <c r="C52" s="146"/>
      <c r="D52" s="144"/>
      <c r="E52" s="144"/>
      <c r="F52" s="144"/>
      <c r="G52" s="147"/>
      <c r="H52" s="146"/>
      <c r="I52" s="144"/>
      <c r="J52" s="144"/>
      <c r="K52" s="144"/>
      <c r="L52" s="147"/>
      <c r="M52" s="143"/>
      <c r="N52" s="147"/>
      <c r="O52" s="143"/>
      <c r="P52" s="147"/>
      <c r="Q52" s="143"/>
      <c r="R52" s="144"/>
      <c r="S52" s="144"/>
      <c r="T52" s="144"/>
      <c r="U52" s="144"/>
      <c r="V52" s="144"/>
      <c r="W52" s="147"/>
      <c r="X52" s="143"/>
      <c r="Y52" s="144"/>
      <c r="Z52" s="144"/>
      <c r="AA52" s="144"/>
      <c r="AB52" s="144"/>
      <c r="AC52" s="144"/>
      <c r="AD52" s="147"/>
      <c r="AE52" s="146"/>
      <c r="AF52" s="145"/>
      <c r="AG52" s="144"/>
      <c r="AH52" s="145"/>
      <c r="AI52" s="144"/>
      <c r="AJ52" s="148"/>
      <c r="AK52" s="145"/>
      <c r="AL52" s="149"/>
      <c r="AM52" s="144"/>
      <c r="AN52" s="143"/>
      <c r="AO52" s="143"/>
      <c r="AP52" s="148"/>
      <c r="AQ52" s="145"/>
      <c r="AR52" s="144"/>
      <c r="AS52" s="144"/>
      <c r="AT52" s="148"/>
      <c r="AU52" s="76"/>
      <c r="AV52" s="76"/>
      <c r="AW52" s="77"/>
    </row>
    <row r="53" spans="1:49" s="38" customFormat="1" ht="18" customHeight="1">
      <c r="A53" s="297"/>
      <c r="B53" s="68" t="s">
        <v>67</v>
      </c>
      <c r="C53" s="30"/>
      <c r="D53" s="31"/>
      <c r="E53" s="31"/>
      <c r="F53" s="31"/>
      <c r="G53" s="32"/>
      <c r="H53" s="34"/>
      <c r="I53" s="31"/>
      <c r="J53" s="31"/>
      <c r="K53" s="31"/>
      <c r="L53" s="32"/>
      <c r="M53" s="34"/>
      <c r="N53" s="32"/>
      <c r="O53" s="34"/>
      <c r="P53" s="32"/>
      <c r="Q53" s="34"/>
      <c r="R53" s="31"/>
      <c r="S53" s="31"/>
      <c r="T53" s="31"/>
      <c r="U53" s="31"/>
      <c r="V53" s="31"/>
      <c r="W53" s="32"/>
      <c r="X53" s="34"/>
      <c r="Y53" s="31"/>
      <c r="Z53" s="31"/>
      <c r="AA53" s="31"/>
      <c r="AB53" s="31"/>
      <c r="AC53" s="31"/>
      <c r="AD53" s="32"/>
      <c r="AE53" s="30"/>
      <c r="AF53" s="35"/>
      <c r="AG53" s="31"/>
      <c r="AH53" s="35"/>
      <c r="AI53" s="31"/>
      <c r="AJ53" s="36"/>
      <c r="AK53" s="35"/>
      <c r="AL53" s="37"/>
      <c r="AM53" s="31"/>
      <c r="AN53" s="34"/>
      <c r="AO53" s="34"/>
      <c r="AP53" s="36"/>
      <c r="AQ53" s="35"/>
      <c r="AR53" s="31"/>
      <c r="AS53" s="31"/>
      <c r="AT53" s="36"/>
      <c r="AU53" s="78"/>
      <c r="AV53" s="78"/>
      <c r="AW53" s="79"/>
    </row>
    <row r="54" spans="1:49" ht="16.5" customHeight="1">
      <c r="A54" s="296" t="s">
        <v>17</v>
      </c>
      <c r="B54" s="29" t="s">
        <v>66</v>
      </c>
      <c r="C54" s="146"/>
      <c r="D54" s="144"/>
      <c r="E54" s="144"/>
      <c r="F54" s="144"/>
      <c r="G54" s="147"/>
      <c r="H54" s="146"/>
      <c r="I54" s="144"/>
      <c r="J54" s="144"/>
      <c r="K54" s="144"/>
      <c r="L54" s="147"/>
      <c r="M54" s="143"/>
      <c r="N54" s="147"/>
      <c r="O54" s="143"/>
      <c r="P54" s="147"/>
      <c r="Q54" s="143"/>
      <c r="R54" s="144"/>
      <c r="S54" s="144"/>
      <c r="T54" s="144"/>
      <c r="U54" s="144"/>
      <c r="V54" s="144"/>
      <c r="W54" s="147"/>
      <c r="X54" s="143"/>
      <c r="Y54" s="144"/>
      <c r="Z54" s="144"/>
      <c r="AA54" s="144"/>
      <c r="AB54" s="144"/>
      <c r="AC54" s="144"/>
      <c r="AD54" s="147"/>
      <c r="AE54" s="146"/>
      <c r="AF54" s="145"/>
      <c r="AG54" s="144"/>
      <c r="AH54" s="145"/>
      <c r="AI54" s="144"/>
      <c r="AJ54" s="148"/>
      <c r="AK54" s="145"/>
      <c r="AL54" s="149"/>
      <c r="AM54" s="144"/>
      <c r="AN54" s="143"/>
      <c r="AO54" s="143"/>
      <c r="AP54" s="148"/>
      <c r="AQ54" s="145"/>
      <c r="AR54" s="144"/>
      <c r="AS54" s="144"/>
      <c r="AT54" s="148"/>
      <c r="AU54" s="76"/>
      <c r="AV54" s="76"/>
      <c r="AW54" s="77"/>
    </row>
    <row r="55" spans="1:49" s="38" customFormat="1" ht="18" customHeight="1">
      <c r="A55" s="297"/>
      <c r="B55" s="68" t="s">
        <v>67</v>
      </c>
      <c r="C55" s="69"/>
      <c r="D55" s="70"/>
      <c r="E55" s="70"/>
      <c r="F55" s="70"/>
      <c r="G55" s="71"/>
      <c r="H55" s="33"/>
      <c r="I55" s="70"/>
      <c r="J55" s="70"/>
      <c r="K55" s="70"/>
      <c r="L55" s="71"/>
      <c r="M55" s="33"/>
      <c r="N55" s="71"/>
      <c r="O55" s="33"/>
      <c r="P55" s="71"/>
      <c r="Q55" s="33"/>
      <c r="R55" s="70"/>
      <c r="S55" s="70"/>
      <c r="T55" s="70"/>
      <c r="U55" s="70"/>
      <c r="V55" s="70"/>
      <c r="W55" s="71"/>
      <c r="X55" s="33"/>
      <c r="Y55" s="70"/>
      <c r="Z55" s="70"/>
      <c r="AA55" s="70"/>
      <c r="AB55" s="70"/>
      <c r="AC55" s="70"/>
      <c r="AD55" s="71"/>
      <c r="AE55" s="69"/>
      <c r="AF55" s="72"/>
      <c r="AG55" s="70"/>
      <c r="AH55" s="72"/>
      <c r="AI55" s="70"/>
      <c r="AJ55" s="73"/>
      <c r="AK55" s="72"/>
      <c r="AL55" s="74"/>
      <c r="AM55" s="70"/>
      <c r="AN55" s="33"/>
      <c r="AO55" s="33"/>
      <c r="AP55" s="73"/>
      <c r="AQ55" s="72"/>
      <c r="AR55" s="70"/>
      <c r="AS55" s="70"/>
      <c r="AT55" s="73"/>
      <c r="AU55" s="75"/>
      <c r="AV55" s="75"/>
      <c r="AW55" s="80"/>
    </row>
    <row r="56" spans="1:49" ht="16.5" customHeight="1">
      <c r="A56" s="296" t="s">
        <v>87</v>
      </c>
      <c r="B56" s="29" t="s">
        <v>106</v>
      </c>
      <c r="C56" s="150"/>
      <c r="D56" s="151"/>
      <c r="E56" s="151"/>
      <c r="F56" s="151"/>
      <c r="G56" s="152"/>
      <c r="H56" s="150"/>
      <c r="I56" s="151"/>
      <c r="J56" s="151"/>
      <c r="K56" s="151"/>
      <c r="L56" s="152"/>
      <c r="M56" s="153"/>
      <c r="N56" s="152"/>
      <c r="O56" s="153"/>
      <c r="P56" s="152"/>
      <c r="Q56" s="153"/>
      <c r="R56" s="151"/>
      <c r="S56" s="151"/>
      <c r="T56" s="151"/>
      <c r="U56" s="151"/>
      <c r="V56" s="151"/>
      <c r="W56" s="152"/>
      <c r="X56" s="153"/>
      <c r="Y56" s="151"/>
      <c r="Z56" s="151"/>
      <c r="AA56" s="151"/>
      <c r="AB56" s="151"/>
      <c r="AC56" s="151"/>
      <c r="AD56" s="152"/>
      <c r="AE56" s="150"/>
      <c r="AF56" s="154"/>
      <c r="AG56" s="151"/>
      <c r="AH56" s="154"/>
      <c r="AI56" s="151"/>
      <c r="AJ56" s="155"/>
      <c r="AK56" s="154"/>
      <c r="AL56" s="156"/>
      <c r="AM56" s="151"/>
      <c r="AN56" s="153"/>
      <c r="AO56" s="153"/>
      <c r="AP56" s="155"/>
      <c r="AQ56" s="154"/>
      <c r="AR56" s="151"/>
      <c r="AS56" s="151"/>
      <c r="AT56" s="155"/>
      <c r="AU56" s="76"/>
      <c r="AV56" s="76"/>
      <c r="AW56" s="182">
        <f>AU57+AU59</f>
        <v>29</v>
      </c>
    </row>
    <row r="57" spans="1:49" s="38" customFormat="1" ht="18" customHeight="1">
      <c r="A57" s="297"/>
      <c r="B57" s="29" t="s">
        <v>106</v>
      </c>
      <c r="C57" s="30"/>
      <c r="D57" s="31"/>
      <c r="E57" s="31"/>
      <c r="F57" s="31"/>
      <c r="G57" s="32"/>
      <c r="H57" s="34"/>
      <c r="I57" s="31"/>
      <c r="J57" s="31"/>
      <c r="K57" s="31"/>
      <c r="L57" s="32"/>
      <c r="M57" s="34"/>
      <c r="N57" s="32"/>
      <c r="O57" s="34"/>
      <c r="P57" s="32"/>
      <c r="Q57" s="34"/>
      <c r="R57" s="31"/>
      <c r="S57" s="31"/>
      <c r="T57" s="31"/>
      <c r="U57" s="31"/>
      <c r="V57" s="31"/>
      <c r="W57" s="32"/>
      <c r="X57" s="34"/>
      <c r="Y57" s="31"/>
      <c r="Z57" s="31"/>
      <c r="AA57" s="31"/>
      <c r="AB57" s="31"/>
      <c r="AC57" s="31"/>
      <c r="AD57" s="32"/>
      <c r="AE57" s="130"/>
      <c r="AF57" s="131"/>
      <c r="AG57" s="139"/>
      <c r="AH57" s="131"/>
      <c r="AI57" s="132"/>
      <c r="AJ57" s="133"/>
      <c r="AK57" s="131"/>
      <c r="AL57" s="134"/>
      <c r="AM57" s="139"/>
      <c r="AN57" s="135"/>
      <c r="AO57" s="135"/>
      <c r="AP57" s="133"/>
      <c r="AQ57" s="131"/>
      <c r="AR57" s="132"/>
      <c r="AS57" s="132"/>
      <c r="AT57" s="133"/>
      <c r="AU57" s="141"/>
      <c r="AV57" s="136"/>
      <c r="AW57" s="183"/>
    </row>
    <row r="58" spans="1:49" ht="16.5" customHeight="1">
      <c r="A58" s="296" t="s">
        <v>19</v>
      </c>
      <c r="B58" s="29" t="s">
        <v>106</v>
      </c>
      <c r="C58" s="150"/>
      <c r="D58" s="151"/>
      <c r="E58" s="151"/>
      <c r="F58" s="151"/>
      <c r="G58" s="152"/>
      <c r="H58" s="150"/>
      <c r="I58" s="151"/>
      <c r="J58" s="151"/>
      <c r="K58" s="151"/>
      <c r="L58" s="152"/>
      <c r="M58" s="153"/>
      <c r="N58" s="152"/>
      <c r="O58" s="153"/>
      <c r="P58" s="152"/>
      <c r="Q58" s="153">
        <v>0.03</v>
      </c>
      <c r="R58" s="151"/>
      <c r="S58" s="151"/>
      <c r="T58" s="151"/>
      <c r="U58" s="151"/>
      <c r="V58" s="151"/>
      <c r="W58" s="152"/>
      <c r="X58" s="153">
        <v>0.04</v>
      </c>
      <c r="Y58" s="151"/>
      <c r="Z58" s="151"/>
      <c r="AA58" s="151"/>
      <c r="AB58" s="151"/>
      <c r="AC58" s="151"/>
      <c r="AD58" s="152"/>
      <c r="AE58" s="150">
        <v>0.125</v>
      </c>
      <c r="AF58" s="154"/>
      <c r="AG58" s="151"/>
      <c r="AH58" s="154"/>
      <c r="AI58" s="151"/>
      <c r="AJ58" s="155"/>
      <c r="AK58" s="154">
        <v>0.167</v>
      </c>
      <c r="AL58" s="156"/>
      <c r="AM58" s="151"/>
      <c r="AN58" s="153"/>
      <c r="AO58" s="153"/>
      <c r="AP58" s="155"/>
      <c r="AQ58" s="154"/>
      <c r="AR58" s="151"/>
      <c r="AS58" s="151"/>
      <c r="AT58" s="155"/>
      <c r="AU58" s="76"/>
      <c r="AV58" s="76"/>
      <c r="AW58" s="183"/>
    </row>
    <row r="59" spans="1:49" s="38" customFormat="1" ht="18" customHeight="1">
      <c r="A59" s="297"/>
      <c r="B59" s="29" t="s">
        <v>106</v>
      </c>
      <c r="C59" s="30"/>
      <c r="D59" s="31"/>
      <c r="E59" s="31"/>
      <c r="F59" s="31"/>
      <c r="G59" s="32"/>
      <c r="H59" s="34"/>
      <c r="I59" s="31"/>
      <c r="J59" s="31"/>
      <c r="K59" s="31"/>
      <c r="L59" s="32"/>
      <c r="M59" s="34"/>
      <c r="N59" s="32"/>
      <c r="O59" s="34"/>
      <c r="P59" s="32"/>
      <c r="Q59" s="138">
        <v>1</v>
      </c>
      <c r="R59" s="132"/>
      <c r="S59" s="132"/>
      <c r="T59" s="132"/>
      <c r="U59" s="132"/>
      <c r="V59" s="132"/>
      <c r="W59" s="137"/>
      <c r="X59" s="138">
        <f>X58*X23</f>
        <v>4.92</v>
      </c>
      <c r="Y59" s="132"/>
      <c r="Z59" s="132"/>
      <c r="AA59" s="132"/>
      <c r="AB59" s="132"/>
      <c r="AC59" s="132"/>
      <c r="AD59" s="137"/>
      <c r="AE59" s="142">
        <f>AE58*AE23</f>
        <v>1.5</v>
      </c>
      <c r="AF59" s="131"/>
      <c r="AG59" s="139"/>
      <c r="AH59" s="131"/>
      <c r="AI59" s="132"/>
      <c r="AJ59" s="133"/>
      <c r="AK59" s="140">
        <f>AK58*AK23</f>
        <v>20.541</v>
      </c>
      <c r="AL59" s="134"/>
      <c r="AM59" s="139"/>
      <c r="AN59" s="135"/>
      <c r="AO59" s="135"/>
      <c r="AP59" s="133"/>
      <c r="AQ59" s="131"/>
      <c r="AR59" s="132"/>
      <c r="AS59" s="132"/>
      <c r="AT59" s="133"/>
      <c r="AU59" s="141">
        <v>29</v>
      </c>
      <c r="AV59" s="78"/>
      <c r="AW59" s="184"/>
    </row>
    <row r="60" spans="1:49" ht="16.5" customHeight="1">
      <c r="A60" s="296" t="s">
        <v>112</v>
      </c>
      <c r="B60" s="20" t="s">
        <v>66</v>
      </c>
      <c r="C60" s="146"/>
      <c r="D60" s="144"/>
      <c r="E60" s="144"/>
      <c r="F60" s="144"/>
      <c r="G60" s="147"/>
      <c r="H60" s="146"/>
      <c r="I60" s="144"/>
      <c r="J60" s="144"/>
      <c r="K60" s="144"/>
      <c r="L60" s="147"/>
      <c r="M60" s="143">
        <v>144</v>
      </c>
      <c r="N60" s="147"/>
      <c r="O60" s="143">
        <v>173</v>
      </c>
      <c r="P60" s="147"/>
      <c r="Q60" s="143"/>
      <c r="R60" s="144"/>
      <c r="S60" s="144"/>
      <c r="T60" s="144"/>
      <c r="U60" s="144"/>
      <c r="V60" s="144"/>
      <c r="W60" s="147"/>
      <c r="X60" s="143"/>
      <c r="Y60" s="144"/>
      <c r="Z60" s="144"/>
      <c r="AA60" s="144"/>
      <c r="AB60" s="144"/>
      <c r="AC60" s="144"/>
      <c r="AD60" s="147"/>
      <c r="AE60" s="146"/>
      <c r="AF60" s="145"/>
      <c r="AG60" s="144"/>
      <c r="AH60" s="145"/>
      <c r="AI60" s="144"/>
      <c r="AJ60" s="148"/>
      <c r="AK60" s="145"/>
      <c r="AL60" s="149"/>
      <c r="AM60" s="144"/>
      <c r="AN60" s="171"/>
      <c r="AO60" s="143"/>
      <c r="AP60" s="148"/>
      <c r="AQ60" s="145"/>
      <c r="AR60" s="144"/>
      <c r="AS60" s="144"/>
      <c r="AT60" s="148"/>
      <c r="AU60" s="76"/>
      <c r="AV60" s="76"/>
      <c r="AW60" s="77"/>
    </row>
    <row r="61" spans="1:49" s="38" customFormat="1" ht="18" customHeight="1">
      <c r="A61" s="297"/>
      <c r="B61" s="68" t="s">
        <v>67</v>
      </c>
      <c r="C61" s="69"/>
      <c r="D61" s="70"/>
      <c r="E61" s="70"/>
      <c r="F61" s="70"/>
      <c r="G61" s="71"/>
      <c r="H61" s="33"/>
      <c r="I61" s="70"/>
      <c r="J61" s="70"/>
      <c r="K61" s="70"/>
      <c r="L61" s="71"/>
      <c r="M61" s="33">
        <v>1.72</v>
      </c>
      <c r="N61" s="71"/>
      <c r="O61" s="33">
        <f>O60*O23/1000</f>
        <v>21.279</v>
      </c>
      <c r="P61" s="71"/>
      <c r="Q61" s="33"/>
      <c r="R61" s="70"/>
      <c r="S61" s="70"/>
      <c r="T61" s="70"/>
      <c r="U61" s="70"/>
      <c r="V61" s="70"/>
      <c r="W61" s="71"/>
      <c r="X61" s="33"/>
      <c r="Y61" s="70"/>
      <c r="Z61" s="70"/>
      <c r="AA61" s="70"/>
      <c r="AB61" s="70"/>
      <c r="AC61" s="70"/>
      <c r="AD61" s="71"/>
      <c r="AE61" s="69"/>
      <c r="AF61" s="72"/>
      <c r="AG61" s="70"/>
      <c r="AH61" s="72"/>
      <c r="AI61" s="70"/>
      <c r="AJ61" s="73"/>
      <c r="AK61" s="72"/>
      <c r="AL61" s="74"/>
      <c r="AM61" s="70"/>
      <c r="AN61" s="33"/>
      <c r="AO61" s="33"/>
      <c r="AP61" s="73"/>
      <c r="AQ61" s="72"/>
      <c r="AR61" s="70"/>
      <c r="AS61" s="70"/>
      <c r="AT61" s="73"/>
      <c r="AU61" s="75">
        <f>O61+M61</f>
        <v>22.999</v>
      </c>
      <c r="AV61" s="75"/>
      <c r="AW61" s="80">
        <f>AU61</f>
        <v>22.999</v>
      </c>
    </row>
    <row r="62" spans="1:49" ht="16.5" customHeight="1">
      <c r="A62" s="296" t="s">
        <v>22</v>
      </c>
      <c r="B62" s="29" t="s">
        <v>66</v>
      </c>
      <c r="C62" s="146"/>
      <c r="D62" s="144"/>
      <c r="E62" s="144"/>
      <c r="F62" s="144"/>
      <c r="G62" s="147"/>
      <c r="H62" s="146"/>
      <c r="I62" s="144"/>
      <c r="J62" s="144"/>
      <c r="K62" s="144"/>
      <c r="L62" s="147"/>
      <c r="M62" s="143"/>
      <c r="N62" s="147"/>
      <c r="O62" s="143"/>
      <c r="P62" s="147"/>
      <c r="Q62" s="143">
        <v>4.6</v>
      </c>
      <c r="R62" s="144">
        <v>3.7</v>
      </c>
      <c r="S62" s="144"/>
      <c r="T62" s="144"/>
      <c r="U62" s="144"/>
      <c r="V62" s="144"/>
      <c r="W62" s="147"/>
      <c r="X62" s="143">
        <v>6.2</v>
      </c>
      <c r="Y62" s="144">
        <v>4.1</v>
      </c>
      <c r="Z62" s="144"/>
      <c r="AA62" s="144"/>
      <c r="AB62" s="144"/>
      <c r="AC62" s="144"/>
      <c r="AD62" s="147"/>
      <c r="AE62" s="146">
        <v>2</v>
      </c>
      <c r="AF62" s="145"/>
      <c r="AG62" s="144"/>
      <c r="AH62" s="145"/>
      <c r="AI62" s="144"/>
      <c r="AJ62" s="148"/>
      <c r="AK62" s="145">
        <v>3.9</v>
      </c>
      <c r="AL62" s="149"/>
      <c r="AM62" s="144"/>
      <c r="AN62" s="143"/>
      <c r="AO62" s="143"/>
      <c r="AP62" s="148"/>
      <c r="AQ62" s="145">
        <v>4.1</v>
      </c>
      <c r="AR62" s="144"/>
      <c r="AS62" s="144"/>
      <c r="AT62" s="148"/>
      <c r="AU62" s="76"/>
      <c r="AV62" s="76"/>
      <c r="AW62" s="77"/>
    </row>
    <row r="63" spans="1:49" s="38" customFormat="1" ht="18" customHeight="1" thickBot="1">
      <c r="A63" s="298"/>
      <c r="B63" s="29" t="s">
        <v>67</v>
      </c>
      <c r="C63" s="81"/>
      <c r="D63" s="82"/>
      <c r="E63" s="82"/>
      <c r="F63" s="82"/>
      <c r="G63" s="83"/>
      <c r="H63" s="84"/>
      <c r="I63" s="82"/>
      <c r="J63" s="82"/>
      <c r="K63" s="82"/>
      <c r="L63" s="83"/>
      <c r="M63" s="84"/>
      <c r="N63" s="83"/>
      <c r="O63" s="84"/>
      <c r="P63" s="83"/>
      <c r="Q63" s="84">
        <f>Q62*Q23/1000</f>
        <v>0.0552</v>
      </c>
      <c r="R63" s="82">
        <f>R62*Q23/1000</f>
        <v>0.04440000000000001</v>
      </c>
      <c r="S63" s="82"/>
      <c r="T63" s="82"/>
      <c r="U63" s="82"/>
      <c r="V63" s="82"/>
      <c r="W63" s="83"/>
      <c r="X63" s="84">
        <f>X62*X23/1000</f>
        <v>0.7626000000000001</v>
      </c>
      <c r="Y63" s="82">
        <f>Y62*X23/1000</f>
        <v>0.5043</v>
      </c>
      <c r="Z63" s="82"/>
      <c r="AA63" s="82"/>
      <c r="AB63" s="82"/>
      <c r="AC63" s="82"/>
      <c r="AD63" s="83"/>
      <c r="AE63" s="81">
        <f>AE62*AE23/1000</f>
        <v>0.024</v>
      </c>
      <c r="AF63" s="85"/>
      <c r="AG63" s="82"/>
      <c r="AH63" s="85"/>
      <c r="AI63" s="82"/>
      <c r="AJ63" s="86"/>
      <c r="AK63" s="85">
        <f>AK62*AK23/1000</f>
        <v>0.4797</v>
      </c>
      <c r="AL63" s="87"/>
      <c r="AM63" s="82"/>
      <c r="AN63" s="84"/>
      <c r="AO63" s="84"/>
      <c r="AP63" s="86"/>
      <c r="AQ63" s="85">
        <f>AQ62*AQ23/1000</f>
        <v>0.07379999999999999</v>
      </c>
      <c r="AR63" s="82"/>
      <c r="AS63" s="82"/>
      <c r="AT63" s="86"/>
      <c r="AU63" s="88">
        <v>1.86</v>
      </c>
      <c r="AV63" s="88">
        <f>AQ63</f>
        <v>0.07379999999999999</v>
      </c>
      <c r="AW63" s="89">
        <f>AV63+AU63</f>
        <v>1.9338000000000002</v>
      </c>
    </row>
    <row r="64" spans="1:39" ht="13.5" thickTop="1">
      <c r="A64" s="44"/>
      <c r="B64" s="90"/>
      <c r="AM64" s="91"/>
    </row>
  </sheetData>
  <sheetProtection/>
  <mergeCells count="131">
    <mergeCell ref="AW46:AW49"/>
    <mergeCell ref="AW38:AW41"/>
    <mergeCell ref="A28:A29"/>
    <mergeCell ref="A14:A22"/>
    <mergeCell ref="A42:A43"/>
    <mergeCell ref="I9:J9"/>
    <mergeCell ref="I10:J10"/>
    <mergeCell ref="A38:A39"/>
    <mergeCell ref="A40:A41"/>
    <mergeCell ref="C15:L15"/>
    <mergeCell ref="C23:G23"/>
    <mergeCell ref="A8:B8"/>
    <mergeCell ref="A9:B9"/>
    <mergeCell ref="A10:B10"/>
    <mergeCell ref="C10:E10"/>
    <mergeCell ref="A58:A59"/>
    <mergeCell ref="A56:A57"/>
    <mergeCell ref="A54:A55"/>
    <mergeCell ref="A11:B11"/>
    <mergeCell ref="A50:A51"/>
    <mergeCell ref="A26:A27"/>
    <mergeCell ref="Q17:AD17"/>
    <mergeCell ref="M23:N23"/>
    <mergeCell ref="M17:P17"/>
    <mergeCell ref="X23:AD23"/>
    <mergeCell ref="Q23:W23"/>
    <mergeCell ref="C19:L19"/>
    <mergeCell ref="M18:P18"/>
    <mergeCell ref="M19:P19"/>
    <mergeCell ref="Q18:AD18"/>
    <mergeCell ref="A60:A61"/>
    <mergeCell ref="A62:A63"/>
    <mergeCell ref="A52:A53"/>
    <mergeCell ref="A30:A31"/>
    <mergeCell ref="A32:A33"/>
    <mergeCell ref="A34:A35"/>
    <mergeCell ref="A44:A45"/>
    <mergeCell ref="A46:A47"/>
    <mergeCell ref="A48:A49"/>
    <mergeCell ref="A36:A37"/>
    <mergeCell ref="M14:P14"/>
    <mergeCell ref="C17:L17"/>
    <mergeCell ref="O23:P23"/>
    <mergeCell ref="C18:L18"/>
    <mergeCell ref="C20:L20"/>
    <mergeCell ref="C22:L22"/>
    <mergeCell ref="C16:L16"/>
    <mergeCell ref="M21:P21"/>
    <mergeCell ref="M22:P22"/>
    <mergeCell ref="H23:L23"/>
    <mergeCell ref="C21:L21"/>
    <mergeCell ref="AQ7:AS7"/>
    <mergeCell ref="AQ8:AS8"/>
    <mergeCell ref="AT6:AV6"/>
    <mergeCell ref="U8:W8"/>
    <mergeCell ref="AC8:AK8"/>
    <mergeCell ref="AE15:AP15"/>
    <mergeCell ref="AE14:AP14"/>
    <mergeCell ref="C13:AT13"/>
    <mergeCell ref="M15:P16"/>
    <mergeCell ref="AQ14:AT14"/>
    <mergeCell ref="C14:L14"/>
    <mergeCell ref="R7:S7"/>
    <mergeCell ref="O7:Q7"/>
    <mergeCell ref="Q15:AD15"/>
    <mergeCell ref="Q16:AD16"/>
    <mergeCell ref="R11:S11"/>
    <mergeCell ref="Q14:AD14"/>
    <mergeCell ref="R8:S8"/>
    <mergeCell ref="O8:Q8"/>
    <mergeCell ref="R9:S9"/>
    <mergeCell ref="R10:S10"/>
    <mergeCell ref="A2:K2"/>
    <mergeCell ref="A4:F4"/>
    <mergeCell ref="U6:W6"/>
    <mergeCell ref="AC6:AK6"/>
    <mergeCell ref="O2:AU2"/>
    <mergeCell ref="U4:W4"/>
    <mergeCell ref="AA4:AK4"/>
    <mergeCell ref="AT5:AV5"/>
    <mergeCell ref="AQ6:AS6"/>
    <mergeCell ref="A6:S6"/>
    <mergeCell ref="L7:N7"/>
    <mergeCell ref="I7:K7"/>
    <mergeCell ref="F7:H7"/>
    <mergeCell ref="C7:E7"/>
    <mergeCell ref="A7:B7"/>
    <mergeCell ref="F10:H10"/>
    <mergeCell ref="F11:H11"/>
    <mergeCell ref="C9:E9"/>
    <mergeCell ref="C8:E8"/>
    <mergeCell ref="F8:H8"/>
    <mergeCell ref="C11:E11"/>
    <mergeCell ref="O9:Q9"/>
    <mergeCell ref="O10:Q10"/>
    <mergeCell ref="O11:Q11"/>
    <mergeCell ref="F9:H9"/>
    <mergeCell ref="L8:N8"/>
    <mergeCell ref="I11:K11"/>
    <mergeCell ref="L9:N9"/>
    <mergeCell ref="L10:N10"/>
    <mergeCell ref="L11:N11"/>
    <mergeCell ref="I8:J8"/>
    <mergeCell ref="AU13:AW14"/>
    <mergeCell ref="AE18:AP18"/>
    <mergeCell ref="AQ20:AT20"/>
    <mergeCell ref="AQ18:AT19"/>
    <mergeCell ref="B14:B22"/>
    <mergeCell ref="AU15:AU25"/>
    <mergeCell ref="AV15:AV25"/>
    <mergeCell ref="AW15:AW25"/>
    <mergeCell ref="AQ23:AT23"/>
    <mergeCell ref="AQ16:AT17"/>
    <mergeCell ref="AE20:AP20"/>
    <mergeCell ref="AE21:AP21"/>
    <mergeCell ref="AE22:AP22"/>
    <mergeCell ref="M20:P20"/>
    <mergeCell ref="Q19:AD19"/>
    <mergeCell ref="Q20:AD20"/>
    <mergeCell ref="Q21:AD21"/>
    <mergeCell ref="Q22:AD22"/>
    <mergeCell ref="AW56:AW59"/>
    <mergeCell ref="AE23:AJ23"/>
    <mergeCell ref="AK23:AP23"/>
    <mergeCell ref="AW42:AW45"/>
    <mergeCell ref="AQ21:AT21"/>
    <mergeCell ref="AQ15:AT15"/>
    <mergeCell ref="AE16:AP16"/>
    <mergeCell ref="AE17:AP17"/>
    <mergeCell ref="AQ22:AT22"/>
    <mergeCell ref="AE19:AP1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8"/>
  <sheetViews>
    <sheetView view="pageBreakPreview" zoomScale="60" zoomScaleNormal="60" zoomScalePageLayoutView="0" workbookViewId="0" topLeftCell="A43">
      <selection activeCell="V78" sqref="V78:AF78"/>
    </sheetView>
  </sheetViews>
  <sheetFormatPr defaultColWidth="9.140625" defaultRowHeight="12.75"/>
  <cols>
    <col min="1" max="1" width="21.8515625" style="28" customWidth="1"/>
    <col min="2" max="2" width="5.421875" style="28" customWidth="1"/>
    <col min="3" max="4" width="6.00390625" style="28" customWidth="1"/>
    <col min="5" max="5" width="5.7109375" style="28" customWidth="1"/>
    <col min="6" max="6" width="6.00390625" style="28" customWidth="1"/>
    <col min="7" max="7" width="5.57421875" style="28" customWidth="1"/>
    <col min="8" max="8" width="6.00390625" style="28" customWidth="1"/>
    <col min="9" max="9" width="5.8515625" style="28" customWidth="1"/>
    <col min="10" max="10" width="6.00390625" style="28" customWidth="1"/>
    <col min="11" max="11" width="5.8515625" style="28" customWidth="1"/>
    <col min="12" max="12" width="6.00390625" style="28" customWidth="1"/>
    <col min="13" max="13" width="6.28125" style="28" customWidth="1"/>
    <col min="14" max="14" width="5.421875" style="28" customWidth="1"/>
    <col min="15" max="15" width="5.8515625" style="28" customWidth="1"/>
    <col min="16" max="17" width="5.7109375" style="28" customWidth="1"/>
    <col min="18" max="18" width="6.28125" style="28" customWidth="1"/>
    <col min="19" max="19" width="5.8515625" style="28" customWidth="1"/>
    <col min="20" max="20" width="6.140625" style="28" customWidth="1"/>
    <col min="21" max="21" width="6.28125" style="28" customWidth="1"/>
    <col min="22" max="22" width="5.8515625" style="28" customWidth="1"/>
    <col min="23" max="24" width="5.00390625" style="28" customWidth="1"/>
    <col min="25" max="25" width="5.28125" style="28" customWidth="1"/>
    <col min="26" max="26" width="6.8515625" style="28" customWidth="1"/>
    <col min="27" max="27" width="5.140625" style="28" customWidth="1"/>
    <col min="28" max="28" width="5.57421875" style="28" customWidth="1"/>
    <col min="29" max="29" width="5.8515625" style="28" customWidth="1"/>
    <col min="30" max="30" width="4.57421875" style="28" customWidth="1"/>
    <col min="31" max="31" width="5.7109375" style="28" customWidth="1"/>
    <col min="32" max="32" width="6.28125" style="28" customWidth="1"/>
    <col min="33" max="33" width="5.8515625" style="28" customWidth="1"/>
    <col min="34" max="34" width="5.7109375" style="28" customWidth="1"/>
    <col min="35" max="35" width="5.421875" style="28" customWidth="1"/>
    <col min="36" max="37" width="5.7109375" style="28" customWidth="1"/>
    <col min="38" max="38" width="5.57421875" style="28" customWidth="1"/>
    <col min="39" max="39" width="5.00390625" style="28" customWidth="1"/>
    <col min="40" max="40" width="5.28125" style="28" customWidth="1"/>
    <col min="41" max="41" width="5.00390625" style="28" customWidth="1"/>
    <col min="42" max="42" width="5.28125" style="28" customWidth="1"/>
    <col min="43" max="43" width="5.7109375" style="28" customWidth="1"/>
    <col min="44" max="44" width="6.7109375" style="28" customWidth="1"/>
    <col min="45" max="45" width="6.421875" style="28" customWidth="1"/>
    <col min="46" max="46" width="6.28125" style="28" customWidth="1"/>
    <col min="47" max="16384" width="9.140625" style="28" customWidth="1"/>
  </cols>
  <sheetData>
    <row r="1" spans="45:49" ht="6" customHeight="1" thickBot="1">
      <c r="AS1" s="44"/>
      <c r="AT1" s="44"/>
      <c r="AU1" s="93"/>
      <c r="AV1" s="93"/>
      <c r="AW1" s="93"/>
    </row>
    <row r="2" spans="1:49" s="46" customFormat="1" ht="21" customHeight="1" thickBot="1" thickTop="1">
      <c r="A2" s="18" t="s">
        <v>0</v>
      </c>
      <c r="B2" s="225" t="s">
        <v>65</v>
      </c>
      <c r="C2" s="231" t="s">
        <v>1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3"/>
      <c r="AU2" s="185" t="s">
        <v>7</v>
      </c>
      <c r="AV2" s="186"/>
      <c r="AW2" s="187"/>
    </row>
    <row r="3" spans="1:49" s="47" customFormat="1" ht="17.25" customHeight="1" thickBot="1" thickTop="1">
      <c r="A3" s="18" t="s">
        <v>24</v>
      </c>
      <c r="B3" s="227"/>
      <c r="C3" s="185">
        <f>1!C23:G23</f>
        <v>12</v>
      </c>
      <c r="D3" s="186"/>
      <c r="E3" s="186"/>
      <c r="F3" s="186"/>
      <c r="G3" s="187"/>
      <c r="H3" s="185">
        <f>1!H23:L23</f>
        <v>123</v>
      </c>
      <c r="I3" s="186"/>
      <c r="J3" s="186"/>
      <c r="K3" s="186"/>
      <c r="L3" s="187"/>
      <c r="M3" s="185">
        <f>1!M23:N23</f>
        <v>12</v>
      </c>
      <c r="N3" s="187"/>
      <c r="O3" s="185">
        <f>1!O23:P23</f>
        <v>123</v>
      </c>
      <c r="P3" s="187"/>
      <c r="Q3" s="185">
        <f>1!Q23:W23</f>
        <v>12</v>
      </c>
      <c r="R3" s="186"/>
      <c r="S3" s="186"/>
      <c r="T3" s="186"/>
      <c r="U3" s="186"/>
      <c r="V3" s="186"/>
      <c r="W3" s="187"/>
      <c r="X3" s="185">
        <f>1!X23:AD23</f>
        <v>123</v>
      </c>
      <c r="Y3" s="186"/>
      <c r="Z3" s="186"/>
      <c r="AA3" s="186"/>
      <c r="AB3" s="186"/>
      <c r="AC3" s="186"/>
      <c r="AD3" s="187"/>
      <c r="AE3" s="185">
        <f>1!AE23:AJ23</f>
        <v>12</v>
      </c>
      <c r="AF3" s="186"/>
      <c r="AG3" s="186"/>
      <c r="AH3" s="186"/>
      <c r="AI3" s="186"/>
      <c r="AJ3" s="187"/>
      <c r="AK3" s="185">
        <f>1!AK23:AP23</f>
        <v>123</v>
      </c>
      <c r="AL3" s="186"/>
      <c r="AM3" s="186"/>
      <c r="AN3" s="186"/>
      <c r="AO3" s="186"/>
      <c r="AP3" s="187"/>
      <c r="AQ3" s="231">
        <f>1!AQ23:AT23</f>
        <v>18</v>
      </c>
      <c r="AR3" s="232"/>
      <c r="AS3" s="232"/>
      <c r="AT3" s="233"/>
      <c r="AU3" s="229" t="s">
        <v>8</v>
      </c>
      <c r="AV3" s="226" t="s">
        <v>64</v>
      </c>
      <c r="AW3" s="229" t="s">
        <v>9</v>
      </c>
    </row>
    <row r="4" spans="1:49" s="57" customFormat="1" ht="13.5" customHeight="1" thickBot="1" thickTop="1">
      <c r="A4" s="19"/>
      <c r="B4" s="19"/>
      <c r="C4" s="54">
        <v>1</v>
      </c>
      <c r="D4" s="15">
        <v>2</v>
      </c>
      <c r="E4" s="15">
        <v>3</v>
      </c>
      <c r="F4" s="15">
        <v>4</v>
      </c>
      <c r="G4" s="14">
        <v>5</v>
      </c>
      <c r="H4" s="54">
        <v>1</v>
      </c>
      <c r="I4" s="15">
        <v>2</v>
      </c>
      <c r="J4" s="15">
        <v>3</v>
      </c>
      <c r="K4" s="15">
        <v>4</v>
      </c>
      <c r="L4" s="14">
        <v>5</v>
      </c>
      <c r="M4" s="13">
        <v>1</v>
      </c>
      <c r="N4" s="14">
        <v>2</v>
      </c>
      <c r="O4" s="13">
        <v>1</v>
      </c>
      <c r="P4" s="14">
        <v>2</v>
      </c>
      <c r="Q4" s="13">
        <v>1</v>
      </c>
      <c r="R4" s="15">
        <v>2</v>
      </c>
      <c r="S4" s="15">
        <v>3</v>
      </c>
      <c r="T4" s="15">
        <v>4</v>
      </c>
      <c r="U4" s="15">
        <v>5</v>
      </c>
      <c r="V4" s="15">
        <v>6</v>
      </c>
      <c r="W4" s="14">
        <v>7</v>
      </c>
      <c r="X4" s="13">
        <v>1</v>
      </c>
      <c r="Y4" s="15">
        <v>2</v>
      </c>
      <c r="Z4" s="15">
        <v>3</v>
      </c>
      <c r="AA4" s="15">
        <v>4</v>
      </c>
      <c r="AB4" s="15">
        <v>5</v>
      </c>
      <c r="AC4" s="15">
        <v>6</v>
      </c>
      <c r="AD4" s="14">
        <v>7</v>
      </c>
      <c r="AE4" s="13">
        <v>1</v>
      </c>
      <c r="AF4" s="15">
        <v>2</v>
      </c>
      <c r="AG4" s="15">
        <v>3</v>
      </c>
      <c r="AH4" s="15">
        <v>4</v>
      </c>
      <c r="AI4" s="16">
        <v>5</v>
      </c>
      <c r="AJ4" s="14">
        <v>6</v>
      </c>
      <c r="AK4" s="13">
        <v>1</v>
      </c>
      <c r="AL4" s="15">
        <v>2</v>
      </c>
      <c r="AM4" s="15">
        <v>3</v>
      </c>
      <c r="AN4" s="15">
        <v>4</v>
      </c>
      <c r="AO4" s="15">
        <v>5</v>
      </c>
      <c r="AP4" s="14">
        <v>6</v>
      </c>
      <c r="AQ4" s="55">
        <v>1</v>
      </c>
      <c r="AR4" s="15">
        <v>2</v>
      </c>
      <c r="AS4" s="56">
        <v>3</v>
      </c>
      <c r="AT4" s="14">
        <v>4</v>
      </c>
      <c r="AU4" s="230"/>
      <c r="AV4" s="227"/>
      <c r="AW4" s="230"/>
    </row>
    <row r="5" spans="1:49" ht="16.5" customHeight="1" thickTop="1">
      <c r="A5" s="297" t="s">
        <v>43</v>
      </c>
      <c r="B5" s="58" t="s">
        <v>66</v>
      </c>
      <c r="C5" s="21"/>
      <c r="D5" s="22"/>
      <c r="E5" s="22"/>
      <c r="F5" s="22"/>
      <c r="G5" s="23"/>
      <c r="H5" s="21"/>
      <c r="I5" s="22"/>
      <c r="J5" s="22"/>
      <c r="K5" s="22"/>
      <c r="L5" s="23"/>
      <c r="M5" s="24"/>
      <c r="N5" s="23"/>
      <c r="O5" s="24"/>
      <c r="P5" s="23"/>
      <c r="Q5" s="24"/>
      <c r="R5" s="22"/>
      <c r="S5" s="22"/>
      <c r="T5" s="22"/>
      <c r="U5" s="22"/>
      <c r="V5" s="22"/>
      <c r="W5" s="23"/>
      <c r="X5" s="24"/>
      <c r="Y5" s="22"/>
      <c r="Z5" s="22"/>
      <c r="AA5" s="22"/>
      <c r="AB5" s="22"/>
      <c r="AC5" s="22"/>
      <c r="AD5" s="23"/>
      <c r="AE5" s="21"/>
      <c r="AF5" s="25"/>
      <c r="AG5" s="94"/>
      <c r="AH5" s="25"/>
      <c r="AI5" s="60"/>
      <c r="AJ5" s="26"/>
      <c r="AK5" s="25"/>
      <c r="AL5" s="27"/>
      <c r="AM5" s="22"/>
      <c r="AN5" s="24"/>
      <c r="AO5" s="24"/>
      <c r="AP5" s="26"/>
      <c r="AQ5" s="25"/>
      <c r="AR5" s="22"/>
      <c r="AS5" s="22"/>
      <c r="AT5" s="26"/>
      <c r="AU5" s="106"/>
      <c r="AV5" s="106"/>
      <c r="AW5" s="107"/>
    </row>
    <row r="6" spans="1:49" s="38" customFormat="1" ht="18" customHeight="1">
      <c r="A6" s="297"/>
      <c r="B6" s="29" t="s">
        <v>67</v>
      </c>
      <c r="C6" s="30"/>
      <c r="D6" s="31"/>
      <c r="E6" s="31"/>
      <c r="F6" s="31"/>
      <c r="G6" s="32"/>
      <c r="H6" s="34"/>
      <c r="I6" s="31"/>
      <c r="J6" s="31"/>
      <c r="K6" s="31"/>
      <c r="L6" s="32"/>
      <c r="M6" s="34"/>
      <c r="N6" s="32"/>
      <c r="O6" s="34"/>
      <c r="P6" s="32"/>
      <c r="Q6" s="34"/>
      <c r="R6" s="31"/>
      <c r="S6" s="31"/>
      <c r="T6" s="31"/>
      <c r="U6" s="31"/>
      <c r="V6" s="31"/>
      <c r="W6" s="32"/>
      <c r="X6" s="34"/>
      <c r="Y6" s="31"/>
      <c r="Z6" s="31"/>
      <c r="AA6" s="31"/>
      <c r="AB6" s="31"/>
      <c r="AC6" s="31"/>
      <c r="AD6" s="32"/>
      <c r="AE6" s="30"/>
      <c r="AF6" s="35"/>
      <c r="AG6" s="31"/>
      <c r="AH6" s="35"/>
      <c r="AI6" s="31"/>
      <c r="AJ6" s="36"/>
      <c r="AK6" s="35"/>
      <c r="AL6" s="37"/>
      <c r="AM6" s="31"/>
      <c r="AN6" s="34"/>
      <c r="AO6" s="34"/>
      <c r="AP6" s="36"/>
      <c r="AQ6" s="35"/>
      <c r="AR6" s="31"/>
      <c r="AS6" s="31"/>
      <c r="AT6" s="36"/>
      <c r="AU6" s="108"/>
      <c r="AV6" s="108"/>
      <c r="AW6" s="109"/>
    </row>
    <row r="7" spans="1:49" ht="16.5" customHeight="1">
      <c r="A7" s="296" t="s">
        <v>44</v>
      </c>
      <c r="B7" s="20" t="s">
        <v>66</v>
      </c>
      <c r="C7" s="21"/>
      <c r="D7" s="22"/>
      <c r="E7" s="22"/>
      <c r="F7" s="22"/>
      <c r="G7" s="23"/>
      <c r="H7" s="21"/>
      <c r="I7" s="22"/>
      <c r="J7" s="22"/>
      <c r="K7" s="22"/>
      <c r="L7" s="23"/>
      <c r="M7" s="24"/>
      <c r="N7" s="23"/>
      <c r="O7" s="24"/>
      <c r="P7" s="23"/>
      <c r="Q7" s="24"/>
      <c r="R7" s="22"/>
      <c r="S7" s="22"/>
      <c r="T7" s="22"/>
      <c r="U7" s="22"/>
      <c r="V7" s="22"/>
      <c r="W7" s="23"/>
      <c r="X7" s="24"/>
      <c r="Y7" s="22"/>
      <c r="Z7" s="22"/>
      <c r="AA7" s="22"/>
      <c r="AB7" s="22"/>
      <c r="AC7" s="22"/>
      <c r="AD7" s="23"/>
      <c r="AE7" s="21"/>
      <c r="AF7" s="25"/>
      <c r="AG7" s="22"/>
      <c r="AH7" s="25"/>
      <c r="AI7" s="22"/>
      <c r="AJ7" s="26"/>
      <c r="AK7" s="25"/>
      <c r="AL7" s="27"/>
      <c r="AM7" s="22"/>
      <c r="AN7" s="24"/>
      <c r="AO7" s="24"/>
      <c r="AP7" s="26"/>
      <c r="AQ7" s="25"/>
      <c r="AR7" s="22"/>
      <c r="AS7" s="22"/>
      <c r="AT7" s="26"/>
      <c r="AU7" s="106"/>
      <c r="AV7" s="106"/>
      <c r="AW7" s="107"/>
    </row>
    <row r="8" spans="1:49" s="38" customFormat="1" ht="18" customHeight="1">
      <c r="A8" s="299"/>
      <c r="B8" s="29" t="s">
        <v>67</v>
      </c>
      <c r="C8" s="30"/>
      <c r="D8" s="31"/>
      <c r="E8" s="31"/>
      <c r="F8" s="31"/>
      <c r="G8" s="32"/>
      <c r="H8" s="33"/>
      <c r="I8" s="31"/>
      <c r="J8" s="31"/>
      <c r="K8" s="31"/>
      <c r="L8" s="32"/>
      <c r="M8" s="34"/>
      <c r="N8" s="32"/>
      <c r="O8" s="34"/>
      <c r="P8" s="32"/>
      <c r="Q8" s="34"/>
      <c r="R8" s="31"/>
      <c r="S8" s="31"/>
      <c r="T8" s="31"/>
      <c r="U8" s="31"/>
      <c r="V8" s="31"/>
      <c r="W8" s="32"/>
      <c r="X8" s="34"/>
      <c r="Y8" s="31"/>
      <c r="Z8" s="31"/>
      <c r="AA8" s="31"/>
      <c r="AB8" s="31"/>
      <c r="AC8" s="31"/>
      <c r="AD8" s="32"/>
      <c r="AE8" s="30"/>
      <c r="AF8" s="35"/>
      <c r="AG8" s="31"/>
      <c r="AH8" s="35"/>
      <c r="AI8" s="31"/>
      <c r="AJ8" s="36"/>
      <c r="AK8" s="35"/>
      <c r="AL8" s="37"/>
      <c r="AM8" s="31"/>
      <c r="AN8" s="34"/>
      <c r="AO8" s="34"/>
      <c r="AP8" s="36"/>
      <c r="AQ8" s="35"/>
      <c r="AR8" s="31"/>
      <c r="AS8" s="31"/>
      <c r="AT8" s="36"/>
      <c r="AU8" s="110"/>
      <c r="AV8" s="108"/>
      <c r="AW8" s="109"/>
    </row>
    <row r="9" spans="1:49" ht="16.5" customHeight="1">
      <c r="A9" s="296" t="s">
        <v>45</v>
      </c>
      <c r="B9" s="20" t="s">
        <v>66</v>
      </c>
      <c r="C9" s="146">
        <v>17</v>
      </c>
      <c r="D9" s="144"/>
      <c r="E9" s="144"/>
      <c r="F9" s="144"/>
      <c r="G9" s="147"/>
      <c r="H9" s="146">
        <v>23</v>
      </c>
      <c r="I9" s="144"/>
      <c r="J9" s="144"/>
      <c r="K9" s="144"/>
      <c r="L9" s="147"/>
      <c r="M9" s="143"/>
      <c r="N9" s="147"/>
      <c r="O9" s="143"/>
      <c r="P9" s="147"/>
      <c r="Q9" s="143"/>
      <c r="R9" s="144"/>
      <c r="S9" s="144"/>
      <c r="T9" s="144"/>
      <c r="U9" s="144"/>
      <c r="V9" s="144"/>
      <c r="W9" s="147"/>
      <c r="X9" s="143"/>
      <c r="Y9" s="144"/>
      <c r="Z9" s="144"/>
      <c r="AA9" s="144"/>
      <c r="AB9" s="144"/>
      <c r="AC9" s="144"/>
      <c r="AD9" s="147"/>
      <c r="AE9" s="146"/>
      <c r="AF9" s="145"/>
      <c r="AG9" s="144"/>
      <c r="AH9" s="145"/>
      <c r="AI9" s="144"/>
      <c r="AJ9" s="148"/>
      <c r="AK9" s="145"/>
      <c r="AL9" s="149"/>
      <c r="AM9" s="144"/>
      <c r="AN9" s="143"/>
      <c r="AO9" s="143"/>
      <c r="AP9" s="148"/>
      <c r="AQ9" s="145"/>
      <c r="AR9" s="144"/>
      <c r="AS9" s="144"/>
      <c r="AT9" s="26"/>
      <c r="AU9" s="106"/>
      <c r="AV9" s="106"/>
      <c r="AW9" s="107"/>
    </row>
    <row r="10" spans="1:49" s="38" customFormat="1" ht="18" customHeight="1">
      <c r="A10" s="299"/>
      <c r="B10" s="29" t="s">
        <v>67</v>
      </c>
      <c r="C10" s="69">
        <f>C9*C3/1000</f>
        <v>0.204</v>
      </c>
      <c r="D10" s="70"/>
      <c r="E10" s="70"/>
      <c r="F10" s="70"/>
      <c r="G10" s="71"/>
      <c r="H10" s="33">
        <f>H9*H3/1000</f>
        <v>2.829</v>
      </c>
      <c r="I10" s="70"/>
      <c r="J10" s="70"/>
      <c r="K10" s="70"/>
      <c r="L10" s="71"/>
      <c r="M10" s="33"/>
      <c r="N10" s="71"/>
      <c r="O10" s="33"/>
      <c r="P10" s="71"/>
      <c r="Q10" s="33"/>
      <c r="R10" s="70"/>
      <c r="S10" s="70"/>
      <c r="T10" s="70"/>
      <c r="U10" s="70"/>
      <c r="V10" s="70"/>
      <c r="W10" s="71"/>
      <c r="X10" s="33"/>
      <c r="Y10" s="70"/>
      <c r="Z10" s="70"/>
      <c r="AA10" s="70"/>
      <c r="AB10" s="70"/>
      <c r="AC10" s="70"/>
      <c r="AD10" s="71"/>
      <c r="AE10" s="69"/>
      <c r="AF10" s="72"/>
      <c r="AG10" s="70"/>
      <c r="AH10" s="72"/>
      <c r="AI10" s="70"/>
      <c r="AJ10" s="73"/>
      <c r="AK10" s="72"/>
      <c r="AL10" s="74"/>
      <c r="AM10" s="70"/>
      <c r="AN10" s="33"/>
      <c r="AO10" s="33"/>
      <c r="AP10" s="73"/>
      <c r="AQ10" s="72"/>
      <c r="AR10" s="70"/>
      <c r="AS10" s="70"/>
      <c r="AT10" s="73"/>
      <c r="AU10" s="110">
        <f>C10+H10</f>
        <v>3.0330000000000004</v>
      </c>
      <c r="AV10" s="110"/>
      <c r="AW10" s="111">
        <f>AU10</f>
        <v>3.0330000000000004</v>
      </c>
    </row>
    <row r="11" spans="1:49" ht="16.5" customHeight="1">
      <c r="A11" s="297" t="s">
        <v>46</v>
      </c>
      <c r="B11" s="20" t="s">
        <v>66</v>
      </c>
      <c r="C11" s="146"/>
      <c r="D11" s="144"/>
      <c r="E11" s="144"/>
      <c r="F11" s="144"/>
      <c r="G11" s="147"/>
      <c r="H11" s="146"/>
      <c r="I11" s="144"/>
      <c r="J11" s="144"/>
      <c r="K11" s="144"/>
      <c r="L11" s="147"/>
      <c r="M11" s="143"/>
      <c r="N11" s="147"/>
      <c r="O11" s="143"/>
      <c r="P11" s="147"/>
      <c r="Q11" s="143"/>
      <c r="R11" s="144"/>
      <c r="S11" s="144"/>
      <c r="T11" s="144"/>
      <c r="U11" s="144"/>
      <c r="V11" s="144"/>
      <c r="W11" s="147"/>
      <c r="X11" s="143"/>
      <c r="Y11" s="144"/>
      <c r="Z11" s="144"/>
      <c r="AA11" s="144"/>
      <c r="AB11" s="144"/>
      <c r="AC11" s="144"/>
      <c r="AD11" s="147"/>
      <c r="AE11" s="146"/>
      <c r="AF11" s="145"/>
      <c r="AG11" s="144"/>
      <c r="AH11" s="145"/>
      <c r="AI11" s="144"/>
      <c r="AJ11" s="148"/>
      <c r="AK11" s="145"/>
      <c r="AL11" s="149"/>
      <c r="AM11" s="144"/>
      <c r="AN11" s="143"/>
      <c r="AO11" s="143"/>
      <c r="AP11" s="148"/>
      <c r="AQ11" s="145"/>
      <c r="AR11" s="144"/>
      <c r="AS11" s="144"/>
      <c r="AT11" s="26"/>
      <c r="AU11" s="106"/>
      <c r="AV11" s="106"/>
      <c r="AW11" s="107"/>
    </row>
    <row r="12" spans="1:49" s="38" customFormat="1" ht="18" customHeight="1">
      <c r="A12" s="297"/>
      <c r="B12" s="29" t="s">
        <v>67</v>
      </c>
      <c r="C12" s="30"/>
      <c r="D12" s="31"/>
      <c r="E12" s="31"/>
      <c r="F12" s="31"/>
      <c r="G12" s="32"/>
      <c r="H12" s="34"/>
      <c r="I12" s="31"/>
      <c r="J12" s="31"/>
      <c r="K12" s="31"/>
      <c r="L12" s="32"/>
      <c r="M12" s="34"/>
      <c r="N12" s="32"/>
      <c r="O12" s="34"/>
      <c r="P12" s="32"/>
      <c r="Q12" s="34"/>
      <c r="R12" s="31"/>
      <c r="S12" s="31"/>
      <c r="T12" s="31"/>
      <c r="U12" s="31"/>
      <c r="V12" s="31"/>
      <c r="W12" s="32"/>
      <c r="X12" s="34"/>
      <c r="Y12" s="31"/>
      <c r="Z12" s="31"/>
      <c r="AA12" s="31"/>
      <c r="AB12" s="31"/>
      <c r="AC12" s="31"/>
      <c r="AD12" s="32"/>
      <c r="AE12" s="30"/>
      <c r="AF12" s="35"/>
      <c r="AG12" s="31"/>
      <c r="AH12" s="35"/>
      <c r="AI12" s="31"/>
      <c r="AJ12" s="36"/>
      <c r="AK12" s="35"/>
      <c r="AL12" s="37"/>
      <c r="AM12" s="31"/>
      <c r="AN12" s="34"/>
      <c r="AO12" s="34"/>
      <c r="AP12" s="36"/>
      <c r="AQ12" s="35"/>
      <c r="AR12" s="31"/>
      <c r="AS12" s="31"/>
      <c r="AT12" s="36"/>
      <c r="AU12" s="108"/>
      <c r="AV12" s="108"/>
      <c r="AW12" s="109"/>
    </row>
    <row r="13" spans="1:49" ht="16.5" customHeight="1">
      <c r="A13" s="296" t="s">
        <v>47</v>
      </c>
      <c r="B13" s="20" t="s">
        <v>66</v>
      </c>
      <c r="C13" s="146"/>
      <c r="D13" s="144"/>
      <c r="E13" s="144"/>
      <c r="F13" s="144"/>
      <c r="G13" s="147"/>
      <c r="H13" s="146"/>
      <c r="I13" s="144"/>
      <c r="J13" s="144"/>
      <c r="K13" s="144"/>
      <c r="L13" s="147"/>
      <c r="M13" s="143"/>
      <c r="N13" s="147"/>
      <c r="O13" s="143"/>
      <c r="P13" s="147"/>
      <c r="Q13" s="143"/>
      <c r="R13" s="144"/>
      <c r="S13" s="144"/>
      <c r="T13" s="144"/>
      <c r="U13" s="144"/>
      <c r="V13" s="144"/>
      <c r="W13" s="147"/>
      <c r="X13" s="143"/>
      <c r="Y13" s="144"/>
      <c r="Z13" s="144"/>
      <c r="AA13" s="144"/>
      <c r="AB13" s="144"/>
      <c r="AC13" s="144"/>
      <c r="AD13" s="147"/>
      <c r="AE13" s="146"/>
      <c r="AF13" s="145"/>
      <c r="AG13" s="144"/>
      <c r="AH13" s="145"/>
      <c r="AI13" s="144"/>
      <c r="AJ13" s="148"/>
      <c r="AK13" s="145"/>
      <c r="AL13" s="149"/>
      <c r="AM13" s="144"/>
      <c r="AN13" s="143"/>
      <c r="AO13" s="143"/>
      <c r="AP13" s="148"/>
      <c r="AQ13" s="145"/>
      <c r="AR13" s="144"/>
      <c r="AS13" s="144"/>
      <c r="AT13" s="26"/>
      <c r="AU13" s="106"/>
      <c r="AV13" s="106"/>
      <c r="AW13" s="107"/>
    </row>
    <row r="14" spans="1:49" s="38" customFormat="1" ht="18" customHeight="1">
      <c r="A14" s="299"/>
      <c r="B14" s="29" t="s">
        <v>67</v>
      </c>
      <c r="C14" s="30"/>
      <c r="D14" s="31"/>
      <c r="E14" s="31"/>
      <c r="F14" s="31"/>
      <c r="G14" s="32"/>
      <c r="H14" s="34"/>
      <c r="I14" s="31"/>
      <c r="J14" s="31"/>
      <c r="K14" s="31"/>
      <c r="L14" s="32"/>
      <c r="M14" s="34"/>
      <c r="N14" s="32"/>
      <c r="O14" s="34"/>
      <c r="P14" s="32"/>
      <c r="Q14" s="34"/>
      <c r="R14" s="31"/>
      <c r="S14" s="31"/>
      <c r="T14" s="31"/>
      <c r="U14" s="31"/>
      <c r="V14" s="31"/>
      <c r="W14" s="32"/>
      <c r="X14" s="34"/>
      <c r="Y14" s="31"/>
      <c r="Z14" s="31"/>
      <c r="AA14" s="31"/>
      <c r="AB14" s="31"/>
      <c r="AC14" s="31"/>
      <c r="AD14" s="32"/>
      <c r="AE14" s="30"/>
      <c r="AF14" s="35"/>
      <c r="AG14" s="31"/>
      <c r="AH14" s="35"/>
      <c r="AI14" s="31"/>
      <c r="AJ14" s="36"/>
      <c r="AK14" s="35"/>
      <c r="AL14" s="37"/>
      <c r="AM14" s="31"/>
      <c r="AN14" s="34"/>
      <c r="AO14" s="34"/>
      <c r="AP14" s="36"/>
      <c r="AQ14" s="35"/>
      <c r="AR14" s="31"/>
      <c r="AS14" s="31"/>
      <c r="AT14" s="36"/>
      <c r="AU14" s="108"/>
      <c r="AV14" s="108"/>
      <c r="AW14" s="109"/>
    </row>
    <row r="15" spans="1:49" ht="16.5" customHeight="1">
      <c r="A15" s="297" t="s">
        <v>68</v>
      </c>
      <c r="B15" s="20" t="s">
        <v>66</v>
      </c>
      <c r="C15" s="146"/>
      <c r="D15" s="144"/>
      <c r="E15" s="144"/>
      <c r="F15" s="144"/>
      <c r="G15" s="147"/>
      <c r="H15" s="146"/>
      <c r="I15" s="144"/>
      <c r="J15" s="144"/>
      <c r="K15" s="144"/>
      <c r="L15" s="147"/>
      <c r="M15" s="143"/>
      <c r="N15" s="147"/>
      <c r="O15" s="143"/>
      <c r="P15" s="147"/>
      <c r="Q15" s="143"/>
      <c r="R15" s="144"/>
      <c r="S15" s="144"/>
      <c r="T15" s="144"/>
      <c r="U15" s="144"/>
      <c r="V15" s="144"/>
      <c r="W15" s="147"/>
      <c r="X15" s="143"/>
      <c r="Y15" s="144"/>
      <c r="Z15" s="144"/>
      <c r="AA15" s="144"/>
      <c r="AB15" s="144"/>
      <c r="AC15" s="144"/>
      <c r="AD15" s="147"/>
      <c r="AE15" s="146"/>
      <c r="AF15" s="145"/>
      <c r="AG15" s="144"/>
      <c r="AH15" s="145"/>
      <c r="AI15" s="144"/>
      <c r="AJ15" s="148"/>
      <c r="AK15" s="145"/>
      <c r="AL15" s="149"/>
      <c r="AM15" s="144"/>
      <c r="AN15" s="143"/>
      <c r="AO15" s="143"/>
      <c r="AP15" s="148"/>
      <c r="AQ15" s="145"/>
      <c r="AR15" s="144"/>
      <c r="AS15" s="144"/>
      <c r="AT15" s="26"/>
      <c r="AU15" s="106"/>
      <c r="AV15" s="106"/>
      <c r="AW15" s="107"/>
    </row>
    <row r="16" spans="1:49" s="38" customFormat="1" ht="18" customHeight="1">
      <c r="A16" s="297"/>
      <c r="B16" s="29" t="s">
        <v>67</v>
      </c>
      <c r="C16" s="69"/>
      <c r="D16" s="70"/>
      <c r="E16" s="70"/>
      <c r="F16" s="70"/>
      <c r="G16" s="71"/>
      <c r="H16" s="33"/>
      <c r="I16" s="70"/>
      <c r="J16" s="70"/>
      <c r="K16" s="70"/>
      <c r="L16" s="71"/>
      <c r="M16" s="33"/>
      <c r="N16" s="71"/>
      <c r="O16" s="33"/>
      <c r="P16" s="71"/>
      <c r="Q16" s="33"/>
      <c r="R16" s="70"/>
      <c r="S16" s="70"/>
      <c r="T16" s="70"/>
      <c r="U16" s="70"/>
      <c r="V16" s="70"/>
      <c r="W16" s="71"/>
      <c r="X16" s="33"/>
      <c r="Y16" s="70"/>
      <c r="Z16" s="70"/>
      <c r="AA16" s="70"/>
      <c r="AB16" s="70"/>
      <c r="AC16" s="70"/>
      <c r="AD16" s="71"/>
      <c r="AE16" s="69"/>
      <c r="AF16" s="72"/>
      <c r="AG16" s="70"/>
      <c r="AH16" s="72"/>
      <c r="AI16" s="70"/>
      <c r="AJ16" s="73"/>
      <c r="AK16" s="72"/>
      <c r="AL16" s="74"/>
      <c r="AM16" s="70"/>
      <c r="AN16" s="33"/>
      <c r="AO16" s="33"/>
      <c r="AP16" s="73"/>
      <c r="AQ16" s="72"/>
      <c r="AR16" s="70"/>
      <c r="AS16" s="70"/>
      <c r="AT16" s="73"/>
      <c r="AU16" s="110"/>
      <c r="AV16" s="110"/>
      <c r="AW16" s="111"/>
    </row>
    <row r="17" spans="1:49" ht="16.5" customHeight="1">
      <c r="A17" s="296" t="s">
        <v>48</v>
      </c>
      <c r="B17" s="20" t="s">
        <v>66</v>
      </c>
      <c r="C17" s="146"/>
      <c r="D17" s="144"/>
      <c r="E17" s="144"/>
      <c r="F17" s="144"/>
      <c r="G17" s="147"/>
      <c r="H17" s="146"/>
      <c r="I17" s="144"/>
      <c r="J17" s="144"/>
      <c r="K17" s="144"/>
      <c r="L17" s="147"/>
      <c r="M17" s="143"/>
      <c r="N17" s="147"/>
      <c r="O17" s="143"/>
      <c r="P17" s="147"/>
      <c r="Q17" s="143"/>
      <c r="R17" s="144"/>
      <c r="S17" s="144"/>
      <c r="T17" s="144"/>
      <c r="U17" s="144"/>
      <c r="V17" s="144"/>
      <c r="W17" s="147"/>
      <c r="X17" s="143"/>
      <c r="Y17" s="144"/>
      <c r="Z17" s="144"/>
      <c r="AA17" s="144"/>
      <c r="AB17" s="144"/>
      <c r="AC17" s="144"/>
      <c r="AD17" s="147"/>
      <c r="AE17" s="146"/>
      <c r="AF17" s="145"/>
      <c r="AG17" s="144"/>
      <c r="AH17" s="145"/>
      <c r="AI17" s="144"/>
      <c r="AJ17" s="148"/>
      <c r="AK17" s="145"/>
      <c r="AL17" s="149"/>
      <c r="AM17" s="144"/>
      <c r="AN17" s="143"/>
      <c r="AO17" s="143"/>
      <c r="AP17" s="148"/>
      <c r="AQ17" s="145"/>
      <c r="AR17" s="144"/>
      <c r="AS17" s="144"/>
      <c r="AT17" s="26"/>
      <c r="AU17" s="106"/>
      <c r="AV17" s="106"/>
      <c r="AW17" s="107"/>
    </row>
    <row r="18" spans="1:49" s="38" customFormat="1" ht="18" customHeight="1">
      <c r="A18" s="299"/>
      <c r="B18" s="29" t="s">
        <v>67</v>
      </c>
      <c r="C18" s="30"/>
      <c r="D18" s="31"/>
      <c r="E18" s="31"/>
      <c r="F18" s="31"/>
      <c r="G18" s="32"/>
      <c r="H18" s="34"/>
      <c r="I18" s="31"/>
      <c r="J18" s="31"/>
      <c r="K18" s="31"/>
      <c r="L18" s="32"/>
      <c r="M18" s="34"/>
      <c r="N18" s="32"/>
      <c r="O18" s="34"/>
      <c r="P18" s="32"/>
      <c r="Q18" s="34"/>
      <c r="R18" s="31"/>
      <c r="S18" s="31"/>
      <c r="T18" s="31"/>
      <c r="U18" s="31"/>
      <c r="V18" s="31"/>
      <c r="W18" s="32"/>
      <c r="X18" s="34"/>
      <c r="Y18" s="31"/>
      <c r="Z18" s="31"/>
      <c r="AA18" s="31"/>
      <c r="AB18" s="31"/>
      <c r="AC18" s="31"/>
      <c r="AD18" s="32"/>
      <c r="AE18" s="30"/>
      <c r="AF18" s="35"/>
      <c r="AG18" s="31"/>
      <c r="AH18" s="35"/>
      <c r="AI18" s="31"/>
      <c r="AJ18" s="36"/>
      <c r="AK18" s="35"/>
      <c r="AL18" s="37"/>
      <c r="AM18" s="31"/>
      <c r="AN18" s="34"/>
      <c r="AO18" s="34"/>
      <c r="AP18" s="36"/>
      <c r="AQ18" s="35"/>
      <c r="AR18" s="31"/>
      <c r="AS18" s="31"/>
      <c r="AT18" s="36"/>
      <c r="AU18" s="108"/>
      <c r="AV18" s="108"/>
      <c r="AW18" s="109"/>
    </row>
    <row r="19" spans="1:49" ht="16.5" customHeight="1">
      <c r="A19" s="296" t="s">
        <v>49</v>
      </c>
      <c r="B19" s="20" t="s">
        <v>66</v>
      </c>
      <c r="C19" s="146"/>
      <c r="D19" s="144"/>
      <c r="E19" s="144"/>
      <c r="F19" s="144"/>
      <c r="G19" s="147"/>
      <c r="H19" s="146"/>
      <c r="I19" s="144"/>
      <c r="J19" s="144"/>
      <c r="K19" s="144"/>
      <c r="L19" s="147"/>
      <c r="M19" s="143"/>
      <c r="N19" s="147"/>
      <c r="O19" s="143"/>
      <c r="P19" s="147"/>
      <c r="Q19" s="143"/>
      <c r="R19" s="144"/>
      <c r="S19" s="144"/>
      <c r="T19" s="144"/>
      <c r="U19" s="144"/>
      <c r="V19" s="144"/>
      <c r="W19" s="147"/>
      <c r="X19" s="143"/>
      <c r="Y19" s="144"/>
      <c r="Z19" s="144"/>
      <c r="AA19" s="144"/>
      <c r="AB19" s="144"/>
      <c r="AC19" s="144"/>
      <c r="AD19" s="147"/>
      <c r="AE19" s="146"/>
      <c r="AF19" s="145"/>
      <c r="AG19" s="144"/>
      <c r="AH19" s="145"/>
      <c r="AI19" s="144"/>
      <c r="AJ19" s="148"/>
      <c r="AK19" s="145"/>
      <c r="AL19" s="149"/>
      <c r="AM19" s="144"/>
      <c r="AN19" s="143"/>
      <c r="AO19" s="143"/>
      <c r="AP19" s="148"/>
      <c r="AQ19" s="145"/>
      <c r="AR19" s="144"/>
      <c r="AS19" s="144"/>
      <c r="AT19" s="26"/>
      <c r="AU19" s="106"/>
      <c r="AV19" s="106"/>
      <c r="AW19" s="107"/>
    </row>
    <row r="20" spans="1:49" s="38" customFormat="1" ht="18" customHeight="1">
      <c r="A20" s="299"/>
      <c r="B20" s="29" t="s">
        <v>67</v>
      </c>
      <c r="C20" s="30"/>
      <c r="D20" s="31"/>
      <c r="E20" s="31"/>
      <c r="F20" s="31"/>
      <c r="G20" s="32"/>
      <c r="H20" s="34"/>
      <c r="I20" s="31"/>
      <c r="J20" s="31"/>
      <c r="K20" s="31"/>
      <c r="L20" s="32"/>
      <c r="M20" s="34"/>
      <c r="N20" s="32"/>
      <c r="O20" s="34"/>
      <c r="P20" s="32"/>
      <c r="Q20" s="34"/>
      <c r="R20" s="31"/>
      <c r="S20" s="31"/>
      <c r="T20" s="31"/>
      <c r="U20" s="31"/>
      <c r="V20" s="31"/>
      <c r="W20" s="32"/>
      <c r="X20" s="34"/>
      <c r="Y20" s="31"/>
      <c r="Z20" s="31"/>
      <c r="AA20" s="31"/>
      <c r="AB20" s="31"/>
      <c r="AC20" s="31"/>
      <c r="AD20" s="32"/>
      <c r="AE20" s="30"/>
      <c r="AF20" s="35"/>
      <c r="AG20" s="31"/>
      <c r="AH20" s="35"/>
      <c r="AI20" s="31"/>
      <c r="AJ20" s="36"/>
      <c r="AK20" s="35"/>
      <c r="AL20" s="37"/>
      <c r="AM20" s="31"/>
      <c r="AN20" s="34"/>
      <c r="AO20" s="34"/>
      <c r="AP20" s="36"/>
      <c r="AQ20" s="35"/>
      <c r="AR20" s="31"/>
      <c r="AS20" s="31"/>
      <c r="AT20" s="36"/>
      <c r="AU20" s="108"/>
      <c r="AV20" s="108"/>
      <c r="AW20" s="109"/>
    </row>
    <row r="21" spans="1:49" ht="16.5" customHeight="1">
      <c r="A21" s="296" t="s">
        <v>86</v>
      </c>
      <c r="B21" s="20" t="s">
        <v>66</v>
      </c>
      <c r="C21" s="146"/>
      <c r="D21" s="144"/>
      <c r="E21" s="144"/>
      <c r="F21" s="144"/>
      <c r="G21" s="147"/>
      <c r="H21" s="146"/>
      <c r="I21" s="144"/>
      <c r="J21" s="144"/>
      <c r="K21" s="144"/>
      <c r="L21" s="147"/>
      <c r="M21" s="143"/>
      <c r="N21" s="147"/>
      <c r="O21" s="143"/>
      <c r="P21" s="147"/>
      <c r="Q21" s="143"/>
      <c r="R21" s="144"/>
      <c r="S21" s="144"/>
      <c r="T21" s="144"/>
      <c r="U21" s="144"/>
      <c r="V21" s="144"/>
      <c r="W21" s="147"/>
      <c r="X21" s="143"/>
      <c r="Y21" s="144"/>
      <c r="Z21" s="144"/>
      <c r="AA21" s="144"/>
      <c r="AB21" s="144"/>
      <c r="AC21" s="144"/>
      <c r="AD21" s="147"/>
      <c r="AE21" s="146"/>
      <c r="AF21" s="145"/>
      <c r="AG21" s="144"/>
      <c r="AH21" s="145"/>
      <c r="AI21" s="144"/>
      <c r="AJ21" s="148"/>
      <c r="AK21" s="145"/>
      <c r="AL21" s="149"/>
      <c r="AM21" s="144"/>
      <c r="AN21" s="143"/>
      <c r="AO21" s="143"/>
      <c r="AP21" s="148"/>
      <c r="AQ21" s="145"/>
      <c r="AR21" s="144"/>
      <c r="AS21" s="144"/>
      <c r="AT21" s="26"/>
      <c r="AU21" s="106"/>
      <c r="AV21" s="106"/>
      <c r="AW21" s="188">
        <f>AV24+AU24</f>
        <v>4.52</v>
      </c>
    </row>
    <row r="22" spans="1:49" s="38" customFormat="1" ht="18" customHeight="1">
      <c r="A22" s="299"/>
      <c r="B22" s="29" t="s">
        <v>67</v>
      </c>
      <c r="C22" s="69"/>
      <c r="D22" s="70"/>
      <c r="E22" s="70"/>
      <c r="F22" s="70"/>
      <c r="G22" s="71"/>
      <c r="H22" s="33"/>
      <c r="I22" s="70"/>
      <c r="J22" s="70"/>
      <c r="K22" s="70"/>
      <c r="L22" s="71"/>
      <c r="M22" s="33"/>
      <c r="N22" s="71"/>
      <c r="O22" s="33"/>
      <c r="P22" s="71"/>
      <c r="Q22" s="33"/>
      <c r="R22" s="70"/>
      <c r="S22" s="70"/>
      <c r="T22" s="70"/>
      <c r="U22" s="70"/>
      <c r="V22" s="70"/>
      <c r="W22" s="71"/>
      <c r="X22" s="33"/>
      <c r="Y22" s="70"/>
      <c r="Z22" s="70"/>
      <c r="AA22" s="70"/>
      <c r="AB22" s="70"/>
      <c r="AC22" s="70"/>
      <c r="AD22" s="71"/>
      <c r="AE22" s="69"/>
      <c r="AF22" s="72"/>
      <c r="AG22" s="70"/>
      <c r="AH22" s="72"/>
      <c r="AI22" s="70"/>
      <c r="AJ22" s="73"/>
      <c r="AK22" s="72"/>
      <c r="AL22" s="74"/>
      <c r="AM22" s="70"/>
      <c r="AN22" s="33"/>
      <c r="AO22" s="33"/>
      <c r="AP22" s="73"/>
      <c r="AQ22" s="72"/>
      <c r="AR22" s="70"/>
      <c r="AS22" s="70"/>
      <c r="AT22" s="73"/>
      <c r="AU22" s="110"/>
      <c r="AV22" s="110"/>
      <c r="AW22" s="189"/>
    </row>
    <row r="23" spans="1:49" ht="16.5" customHeight="1">
      <c r="A23" s="296" t="s">
        <v>50</v>
      </c>
      <c r="B23" s="20" t="s">
        <v>66</v>
      </c>
      <c r="C23" s="146">
        <v>8</v>
      </c>
      <c r="D23" s="144"/>
      <c r="E23" s="144"/>
      <c r="F23" s="144">
        <v>7</v>
      </c>
      <c r="G23" s="147"/>
      <c r="H23" s="146">
        <v>11</v>
      </c>
      <c r="I23" s="144"/>
      <c r="J23" s="144"/>
      <c r="K23" s="144">
        <v>10</v>
      </c>
      <c r="L23" s="147"/>
      <c r="M23" s="143"/>
      <c r="N23" s="147"/>
      <c r="O23" s="143"/>
      <c r="P23" s="147"/>
      <c r="Q23" s="143"/>
      <c r="R23" s="144"/>
      <c r="S23" s="144"/>
      <c r="T23" s="144">
        <v>2</v>
      </c>
      <c r="U23" s="144">
        <v>7</v>
      </c>
      <c r="V23" s="144"/>
      <c r="W23" s="147"/>
      <c r="X23" s="143"/>
      <c r="Y23" s="144"/>
      <c r="Z23" s="144"/>
      <c r="AA23" s="144">
        <v>2</v>
      </c>
      <c r="AB23" s="144">
        <v>10</v>
      </c>
      <c r="AC23" s="144"/>
      <c r="AD23" s="147"/>
      <c r="AE23" s="146"/>
      <c r="AF23" s="145"/>
      <c r="AG23" s="144"/>
      <c r="AH23" s="145"/>
      <c r="AI23" s="144"/>
      <c r="AJ23" s="148"/>
      <c r="AK23" s="145"/>
      <c r="AL23" s="149"/>
      <c r="AM23" s="144"/>
      <c r="AN23" s="143"/>
      <c r="AO23" s="143"/>
      <c r="AP23" s="148"/>
      <c r="AQ23" s="145"/>
      <c r="AR23" s="144"/>
      <c r="AS23" s="144">
        <v>10</v>
      </c>
      <c r="AT23" s="26"/>
      <c r="AU23" s="106"/>
      <c r="AV23" s="106"/>
      <c r="AW23" s="189"/>
    </row>
    <row r="24" spans="1:49" s="38" customFormat="1" ht="18" customHeight="1">
      <c r="A24" s="299"/>
      <c r="B24" s="29" t="s">
        <v>67</v>
      </c>
      <c r="C24" s="69">
        <f>C23*C3/1000</f>
        <v>0.096</v>
      </c>
      <c r="D24" s="70"/>
      <c r="E24" s="70"/>
      <c r="F24" s="70">
        <f>F23*C3/1000</f>
        <v>0.084</v>
      </c>
      <c r="G24" s="71"/>
      <c r="H24" s="33">
        <f>H23*H3/1000</f>
        <v>1.353</v>
      </c>
      <c r="I24" s="70"/>
      <c r="J24" s="70"/>
      <c r="K24" s="70">
        <f>K23*H3/1000</f>
        <v>1.23</v>
      </c>
      <c r="L24" s="71"/>
      <c r="M24" s="33"/>
      <c r="N24" s="71"/>
      <c r="O24" s="33"/>
      <c r="P24" s="71"/>
      <c r="Q24" s="33"/>
      <c r="R24" s="70"/>
      <c r="S24" s="70"/>
      <c r="T24" s="70">
        <f>T23*Q3/1000</f>
        <v>0.024</v>
      </c>
      <c r="U24" s="70">
        <f>U23*Q3/1000</f>
        <v>0.084</v>
      </c>
      <c r="V24" s="70"/>
      <c r="W24" s="71"/>
      <c r="X24" s="33"/>
      <c r="Y24" s="70"/>
      <c r="Z24" s="70"/>
      <c r="AA24" s="70">
        <f>AA23*X3/1000</f>
        <v>0.246</v>
      </c>
      <c r="AB24" s="70">
        <f>AB23*X3/1000</f>
        <v>1.23</v>
      </c>
      <c r="AC24" s="70"/>
      <c r="AD24" s="71"/>
      <c r="AE24" s="69"/>
      <c r="AF24" s="72"/>
      <c r="AG24" s="70"/>
      <c r="AH24" s="72"/>
      <c r="AI24" s="70"/>
      <c r="AJ24" s="73"/>
      <c r="AK24" s="72"/>
      <c r="AL24" s="74"/>
      <c r="AM24" s="70"/>
      <c r="AN24" s="33"/>
      <c r="AO24" s="33"/>
      <c r="AP24" s="73"/>
      <c r="AQ24" s="72"/>
      <c r="AR24" s="70"/>
      <c r="AS24" s="70">
        <f>AS23*AQ3/1000</f>
        <v>0.18</v>
      </c>
      <c r="AT24" s="73"/>
      <c r="AU24" s="110">
        <v>4.34</v>
      </c>
      <c r="AV24" s="110">
        <f>AS24</f>
        <v>0.18</v>
      </c>
      <c r="AW24" s="190"/>
    </row>
    <row r="25" spans="1:49" ht="16.5" customHeight="1">
      <c r="A25" s="296" t="s">
        <v>105</v>
      </c>
      <c r="B25" s="20" t="s">
        <v>66</v>
      </c>
      <c r="C25" s="146"/>
      <c r="D25" s="144"/>
      <c r="E25" s="144"/>
      <c r="F25" s="144"/>
      <c r="G25" s="147"/>
      <c r="H25" s="146"/>
      <c r="I25" s="144"/>
      <c r="J25" s="144"/>
      <c r="K25" s="144"/>
      <c r="L25" s="147"/>
      <c r="M25" s="143"/>
      <c r="N25" s="147"/>
      <c r="O25" s="143"/>
      <c r="P25" s="147"/>
      <c r="Q25" s="143"/>
      <c r="R25" s="144"/>
      <c r="S25" s="144"/>
      <c r="T25" s="144"/>
      <c r="U25" s="144"/>
      <c r="V25" s="144"/>
      <c r="W25" s="147"/>
      <c r="X25" s="143"/>
      <c r="Y25" s="144"/>
      <c r="Z25" s="144"/>
      <c r="AA25" s="144"/>
      <c r="AB25" s="144"/>
      <c r="AC25" s="144"/>
      <c r="AD25" s="147"/>
      <c r="AE25" s="146"/>
      <c r="AF25" s="145"/>
      <c r="AG25" s="144"/>
      <c r="AH25" s="145"/>
      <c r="AI25" s="144"/>
      <c r="AJ25" s="148"/>
      <c r="AK25" s="145"/>
      <c r="AL25" s="149"/>
      <c r="AM25" s="144"/>
      <c r="AN25" s="143"/>
      <c r="AO25" s="143"/>
      <c r="AP25" s="148"/>
      <c r="AQ25" s="145"/>
      <c r="AR25" s="144"/>
      <c r="AS25" s="144"/>
      <c r="AT25" s="26"/>
      <c r="AU25" s="106"/>
      <c r="AV25" s="106"/>
      <c r="AW25" s="107"/>
    </row>
    <row r="26" spans="1:49" s="38" customFormat="1" ht="18" customHeight="1">
      <c r="A26" s="299"/>
      <c r="B26" s="29" t="s">
        <v>67</v>
      </c>
      <c r="C26" s="30"/>
      <c r="D26" s="70"/>
      <c r="E26" s="70"/>
      <c r="F26" s="70"/>
      <c r="G26" s="71"/>
      <c r="H26" s="33"/>
      <c r="I26" s="70"/>
      <c r="J26" s="70"/>
      <c r="K26" s="70"/>
      <c r="L26" s="71"/>
      <c r="M26" s="33"/>
      <c r="N26" s="71"/>
      <c r="O26" s="33"/>
      <c r="P26" s="71"/>
      <c r="Q26" s="33"/>
      <c r="R26" s="70"/>
      <c r="S26" s="70"/>
      <c r="T26" s="70"/>
      <c r="U26" s="70"/>
      <c r="V26" s="70"/>
      <c r="W26" s="71"/>
      <c r="X26" s="33"/>
      <c r="Y26" s="70"/>
      <c r="Z26" s="70"/>
      <c r="AA26" s="70"/>
      <c r="AB26" s="70"/>
      <c r="AC26" s="70"/>
      <c r="AD26" s="71"/>
      <c r="AE26" s="69"/>
      <c r="AF26" s="72"/>
      <c r="AG26" s="70"/>
      <c r="AH26" s="72"/>
      <c r="AI26" s="70"/>
      <c r="AJ26" s="73"/>
      <c r="AK26" s="72"/>
      <c r="AL26" s="74"/>
      <c r="AM26" s="70"/>
      <c r="AN26" s="33"/>
      <c r="AO26" s="33"/>
      <c r="AP26" s="73"/>
      <c r="AQ26" s="72"/>
      <c r="AR26" s="70"/>
      <c r="AS26" s="70"/>
      <c r="AT26" s="73"/>
      <c r="AU26" s="110"/>
      <c r="AV26" s="110"/>
      <c r="AW26" s="111"/>
    </row>
    <row r="27" spans="1:49" ht="16.5" customHeight="1">
      <c r="A27" s="297" t="s">
        <v>51</v>
      </c>
      <c r="B27" s="20" t="s">
        <v>66</v>
      </c>
      <c r="C27" s="146"/>
      <c r="D27" s="144"/>
      <c r="E27" s="144">
        <v>19</v>
      </c>
      <c r="F27" s="144"/>
      <c r="G27" s="147"/>
      <c r="H27" s="146"/>
      <c r="I27" s="144"/>
      <c r="J27" s="144">
        <v>25.4</v>
      </c>
      <c r="K27" s="144"/>
      <c r="L27" s="147"/>
      <c r="M27" s="143"/>
      <c r="N27" s="147"/>
      <c r="O27" s="143"/>
      <c r="P27" s="147"/>
      <c r="Q27" s="143"/>
      <c r="R27" s="144"/>
      <c r="S27" s="144"/>
      <c r="T27" s="144"/>
      <c r="U27" s="144"/>
      <c r="V27" s="144"/>
      <c r="W27" s="147"/>
      <c r="X27" s="143"/>
      <c r="Y27" s="144"/>
      <c r="Z27" s="144"/>
      <c r="AA27" s="144"/>
      <c r="AB27" s="144"/>
      <c r="AC27" s="144"/>
      <c r="AD27" s="147"/>
      <c r="AE27" s="146"/>
      <c r="AF27" s="145"/>
      <c r="AG27" s="144"/>
      <c r="AH27" s="145"/>
      <c r="AI27" s="144"/>
      <c r="AJ27" s="148"/>
      <c r="AK27" s="145"/>
      <c r="AL27" s="149"/>
      <c r="AM27" s="144"/>
      <c r="AN27" s="143"/>
      <c r="AO27" s="143"/>
      <c r="AP27" s="148"/>
      <c r="AQ27" s="145"/>
      <c r="AR27" s="144"/>
      <c r="AS27" s="144"/>
      <c r="AT27" s="26"/>
      <c r="AU27" s="106"/>
      <c r="AV27" s="106"/>
      <c r="AW27" s="107"/>
    </row>
    <row r="28" spans="1:49" s="38" customFormat="1" ht="18" customHeight="1">
      <c r="A28" s="297"/>
      <c r="B28" s="29" t="s">
        <v>67</v>
      </c>
      <c r="C28" s="69"/>
      <c r="D28" s="70"/>
      <c r="E28" s="70">
        <f>E27*C3/1000</f>
        <v>0.228</v>
      </c>
      <c r="F28" s="70"/>
      <c r="G28" s="71"/>
      <c r="H28" s="33"/>
      <c r="I28" s="70"/>
      <c r="J28" s="70">
        <f>J27*H3/1000</f>
        <v>3.1241999999999996</v>
      </c>
      <c r="K28" s="70"/>
      <c r="L28" s="71"/>
      <c r="M28" s="33"/>
      <c r="N28" s="71"/>
      <c r="O28" s="33"/>
      <c r="P28" s="71"/>
      <c r="Q28" s="33"/>
      <c r="R28" s="70"/>
      <c r="S28" s="70"/>
      <c r="T28" s="70"/>
      <c r="U28" s="70"/>
      <c r="V28" s="70"/>
      <c r="W28" s="71"/>
      <c r="X28" s="33"/>
      <c r="Y28" s="70"/>
      <c r="Z28" s="70"/>
      <c r="AA28" s="70"/>
      <c r="AB28" s="70"/>
      <c r="AC28" s="70"/>
      <c r="AD28" s="71"/>
      <c r="AE28" s="69"/>
      <c r="AF28" s="72"/>
      <c r="AG28" s="70"/>
      <c r="AH28" s="72"/>
      <c r="AI28" s="70"/>
      <c r="AJ28" s="73"/>
      <c r="AK28" s="72"/>
      <c r="AL28" s="74"/>
      <c r="AM28" s="70"/>
      <c r="AN28" s="33"/>
      <c r="AO28" s="33"/>
      <c r="AP28" s="73"/>
      <c r="AQ28" s="72"/>
      <c r="AR28" s="70"/>
      <c r="AS28" s="70"/>
      <c r="AT28" s="73"/>
      <c r="AU28" s="110">
        <v>3.36</v>
      </c>
      <c r="AV28" s="110"/>
      <c r="AW28" s="111">
        <f>AU28</f>
        <v>3.36</v>
      </c>
    </row>
    <row r="29" spans="1:49" ht="16.5" customHeight="1">
      <c r="A29" s="296" t="s">
        <v>120</v>
      </c>
      <c r="B29" s="20" t="s">
        <v>66</v>
      </c>
      <c r="C29" s="146"/>
      <c r="D29" s="144"/>
      <c r="E29" s="144"/>
      <c r="F29" s="144"/>
      <c r="G29" s="147"/>
      <c r="H29" s="146"/>
      <c r="I29" s="144"/>
      <c r="J29" s="144"/>
      <c r="K29" s="144"/>
      <c r="L29" s="147"/>
      <c r="M29" s="143"/>
      <c r="N29" s="147">
        <v>20</v>
      </c>
      <c r="O29" s="143"/>
      <c r="P29" s="147">
        <v>20</v>
      </c>
      <c r="Q29" s="143"/>
      <c r="R29" s="144"/>
      <c r="S29" s="144"/>
      <c r="T29" s="144"/>
      <c r="U29" s="144"/>
      <c r="V29" s="144"/>
      <c r="W29" s="147"/>
      <c r="X29" s="143"/>
      <c r="Y29" s="144"/>
      <c r="Z29" s="144"/>
      <c r="AA29" s="144"/>
      <c r="AB29" s="144"/>
      <c r="AC29" s="144"/>
      <c r="AD29" s="147"/>
      <c r="AE29" s="146"/>
      <c r="AF29" s="145"/>
      <c r="AG29" s="144"/>
      <c r="AH29" s="145"/>
      <c r="AI29" s="144"/>
      <c r="AJ29" s="148"/>
      <c r="AK29" s="145"/>
      <c r="AL29" s="149"/>
      <c r="AM29" s="144"/>
      <c r="AN29" s="143"/>
      <c r="AO29" s="143"/>
      <c r="AP29" s="148"/>
      <c r="AQ29" s="145"/>
      <c r="AR29" s="144"/>
      <c r="AS29" s="144"/>
      <c r="AT29" s="26"/>
      <c r="AU29" s="106"/>
      <c r="AV29" s="106"/>
      <c r="AW29" s="175"/>
    </row>
    <row r="30" spans="1:49" s="38" customFormat="1" ht="18" customHeight="1">
      <c r="A30" s="297"/>
      <c r="B30" s="29" t="s">
        <v>67</v>
      </c>
      <c r="C30" s="30"/>
      <c r="D30" s="31"/>
      <c r="E30" s="31"/>
      <c r="F30" s="31"/>
      <c r="G30" s="32"/>
      <c r="H30" s="34"/>
      <c r="I30" s="31"/>
      <c r="J30" s="31"/>
      <c r="K30" s="31"/>
      <c r="L30" s="32"/>
      <c r="M30" s="34"/>
      <c r="N30" s="177">
        <f>N29*M3/1000</f>
        <v>0.24</v>
      </c>
      <c r="O30" s="34"/>
      <c r="P30" s="177">
        <f>P29*O3/1000</f>
        <v>2.46</v>
      </c>
      <c r="Q30" s="34"/>
      <c r="R30" s="31"/>
      <c r="S30" s="31"/>
      <c r="T30" s="31"/>
      <c r="U30" s="31"/>
      <c r="V30" s="31"/>
      <c r="W30" s="32"/>
      <c r="X30" s="34"/>
      <c r="Y30" s="31"/>
      <c r="Z30" s="31"/>
      <c r="AA30" s="31"/>
      <c r="AB30" s="31"/>
      <c r="AC30" s="31"/>
      <c r="AD30" s="32"/>
      <c r="AE30" s="30"/>
      <c r="AF30" s="35"/>
      <c r="AG30" s="31"/>
      <c r="AH30" s="35"/>
      <c r="AI30" s="31"/>
      <c r="AJ30" s="36"/>
      <c r="AK30" s="35"/>
      <c r="AL30" s="37"/>
      <c r="AM30" s="31"/>
      <c r="AN30" s="34"/>
      <c r="AO30" s="34"/>
      <c r="AP30" s="36"/>
      <c r="AQ30" s="35"/>
      <c r="AR30" s="31"/>
      <c r="AS30" s="31"/>
      <c r="AT30" s="36"/>
      <c r="AU30" s="110">
        <f>N30+P30</f>
        <v>2.7</v>
      </c>
      <c r="AV30" s="108"/>
      <c r="AW30" s="111">
        <f>AU30</f>
        <v>2.7</v>
      </c>
    </row>
    <row r="31" spans="1:49" ht="16.5" customHeight="1">
      <c r="A31" s="296" t="s">
        <v>73</v>
      </c>
      <c r="B31" s="20" t="s">
        <v>66</v>
      </c>
      <c r="C31" s="146"/>
      <c r="D31" s="144"/>
      <c r="E31" s="144"/>
      <c r="F31" s="144"/>
      <c r="G31" s="147"/>
      <c r="H31" s="146"/>
      <c r="I31" s="144"/>
      <c r="J31" s="144"/>
      <c r="K31" s="144"/>
      <c r="L31" s="147"/>
      <c r="M31" s="143"/>
      <c r="N31" s="147"/>
      <c r="O31" s="143"/>
      <c r="P31" s="147"/>
      <c r="Q31" s="143"/>
      <c r="R31" s="144"/>
      <c r="S31" s="144"/>
      <c r="T31" s="144"/>
      <c r="U31" s="144"/>
      <c r="V31" s="144"/>
      <c r="W31" s="147"/>
      <c r="X31" s="143"/>
      <c r="Y31" s="144"/>
      <c r="Z31" s="144"/>
      <c r="AA31" s="144"/>
      <c r="AB31" s="144"/>
      <c r="AC31" s="144"/>
      <c r="AD31" s="147"/>
      <c r="AE31" s="146"/>
      <c r="AF31" s="145"/>
      <c r="AG31" s="144"/>
      <c r="AH31" s="145">
        <v>200</v>
      </c>
      <c r="AI31" s="144"/>
      <c r="AJ31" s="148"/>
      <c r="AK31" s="145"/>
      <c r="AL31" s="149"/>
      <c r="AM31" s="144"/>
      <c r="AN31" s="143">
        <v>200</v>
      </c>
      <c r="AO31" s="143"/>
      <c r="AP31" s="148"/>
      <c r="AQ31" s="145"/>
      <c r="AR31" s="144"/>
      <c r="AS31" s="144"/>
      <c r="AT31" s="26"/>
      <c r="AU31" s="106"/>
      <c r="AV31" s="106"/>
      <c r="AW31" s="107"/>
    </row>
    <row r="32" spans="1:49" s="38" customFormat="1" ht="18" customHeight="1">
      <c r="A32" s="297"/>
      <c r="B32" s="29" t="s">
        <v>67</v>
      </c>
      <c r="C32" s="69"/>
      <c r="D32" s="70"/>
      <c r="E32" s="70"/>
      <c r="F32" s="70"/>
      <c r="G32" s="71"/>
      <c r="H32" s="33"/>
      <c r="I32" s="70"/>
      <c r="J32" s="70"/>
      <c r="K32" s="70"/>
      <c r="L32" s="71"/>
      <c r="M32" s="33"/>
      <c r="N32" s="71"/>
      <c r="O32" s="33"/>
      <c r="P32" s="71"/>
      <c r="Q32" s="33"/>
      <c r="R32" s="70"/>
      <c r="S32" s="70"/>
      <c r="T32" s="70"/>
      <c r="U32" s="70"/>
      <c r="V32" s="70"/>
      <c r="W32" s="71"/>
      <c r="X32" s="33"/>
      <c r="Y32" s="70"/>
      <c r="Z32" s="70"/>
      <c r="AA32" s="70"/>
      <c r="AB32" s="70"/>
      <c r="AC32" s="70"/>
      <c r="AD32" s="71"/>
      <c r="AE32" s="69"/>
      <c r="AF32" s="72"/>
      <c r="AG32" s="70"/>
      <c r="AH32" s="72">
        <f>AH31*AE3/1000</f>
        <v>2.4</v>
      </c>
      <c r="AI32" s="70"/>
      <c r="AJ32" s="73"/>
      <c r="AK32" s="72"/>
      <c r="AL32" s="74"/>
      <c r="AM32" s="70"/>
      <c r="AN32" s="33">
        <f>AN31*AK3/1000</f>
        <v>24.6</v>
      </c>
      <c r="AO32" s="33"/>
      <c r="AP32" s="73"/>
      <c r="AQ32" s="72"/>
      <c r="AR32" s="70"/>
      <c r="AS32" s="70"/>
      <c r="AT32" s="73"/>
      <c r="AU32" s="110">
        <f>AH32+AN32</f>
        <v>27</v>
      </c>
      <c r="AV32" s="110"/>
      <c r="AW32" s="111">
        <f>AU32</f>
        <v>27</v>
      </c>
    </row>
    <row r="33" spans="1:49" ht="16.5" customHeight="1">
      <c r="A33" s="296" t="s">
        <v>113</v>
      </c>
      <c r="B33" s="20" t="s">
        <v>66</v>
      </c>
      <c r="C33" s="146"/>
      <c r="D33" s="144"/>
      <c r="E33" s="144"/>
      <c r="F33" s="144"/>
      <c r="G33" s="147"/>
      <c r="H33" s="146"/>
      <c r="I33" s="144"/>
      <c r="J33" s="144"/>
      <c r="K33" s="144"/>
      <c r="L33" s="147"/>
      <c r="M33" s="143"/>
      <c r="N33" s="147"/>
      <c r="O33" s="143"/>
      <c r="P33" s="147"/>
      <c r="Q33" s="143"/>
      <c r="R33" s="144"/>
      <c r="S33" s="144"/>
      <c r="T33" s="144"/>
      <c r="U33" s="144"/>
      <c r="V33" s="144"/>
      <c r="W33" s="147"/>
      <c r="X33" s="143"/>
      <c r="Y33" s="144"/>
      <c r="Z33" s="144"/>
      <c r="AA33" s="144"/>
      <c r="AB33" s="144"/>
      <c r="AC33" s="144"/>
      <c r="AD33" s="147"/>
      <c r="AE33" s="146"/>
      <c r="AF33" s="145"/>
      <c r="AG33" s="144"/>
      <c r="AH33" s="145"/>
      <c r="AI33" s="144"/>
      <c r="AJ33" s="148"/>
      <c r="AK33" s="145"/>
      <c r="AL33" s="149"/>
      <c r="AM33" s="144"/>
      <c r="AN33" s="143"/>
      <c r="AO33" s="143"/>
      <c r="AP33" s="148"/>
      <c r="AQ33" s="145"/>
      <c r="AR33" s="144"/>
      <c r="AS33" s="144"/>
      <c r="AT33" s="26"/>
      <c r="AU33" s="106"/>
      <c r="AV33" s="106"/>
      <c r="AW33" s="107"/>
    </row>
    <row r="34" spans="1:49" s="38" customFormat="1" ht="18" customHeight="1">
      <c r="A34" s="299"/>
      <c r="B34" s="29" t="s">
        <v>67</v>
      </c>
      <c r="C34" s="69"/>
      <c r="D34" s="70"/>
      <c r="E34" s="70"/>
      <c r="F34" s="70"/>
      <c r="G34" s="71"/>
      <c r="H34" s="33"/>
      <c r="I34" s="70"/>
      <c r="J34" s="70"/>
      <c r="K34" s="70"/>
      <c r="L34" s="71"/>
      <c r="M34" s="33"/>
      <c r="N34" s="71"/>
      <c r="O34" s="33"/>
      <c r="P34" s="177"/>
      <c r="Q34" s="33"/>
      <c r="R34" s="70"/>
      <c r="S34" s="70"/>
      <c r="T34" s="70"/>
      <c r="U34" s="70"/>
      <c r="V34" s="70"/>
      <c r="W34" s="71"/>
      <c r="X34" s="33"/>
      <c r="Y34" s="70"/>
      <c r="Z34" s="70"/>
      <c r="AA34" s="70"/>
      <c r="AB34" s="70"/>
      <c r="AC34" s="70"/>
      <c r="AD34" s="71"/>
      <c r="AE34" s="69"/>
      <c r="AF34" s="72"/>
      <c r="AG34" s="70"/>
      <c r="AH34" s="72"/>
      <c r="AI34" s="70"/>
      <c r="AJ34" s="73"/>
      <c r="AK34" s="72"/>
      <c r="AL34" s="74"/>
      <c r="AM34" s="70"/>
      <c r="AN34" s="33"/>
      <c r="AO34" s="33"/>
      <c r="AP34" s="73"/>
      <c r="AQ34" s="72"/>
      <c r="AR34" s="70"/>
      <c r="AS34" s="70"/>
      <c r="AT34" s="73"/>
      <c r="AU34" s="178"/>
      <c r="AV34" s="110"/>
      <c r="AW34" s="179"/>
    </row>
    <row r="35" spans="1:49" ht="16.5" customHeight="1">
      <c r="A35" s="297" t="s">
        <v>52</v>
      </c>
      <c r="B35" s="20" t="s">
        <v>66</v>
      </c>
      <c r="C35" s="146"/>
      <c r="D35" s="144"/>
      <c r="E35" s="144"/>
      <c r="F35" s="144"/>
      <c r="G35" s="147"/>
      <c r="H35" s="146"/>
      <c r="I35" s="144"/>
      <c r="J35" s="144"/>
      <c r="K35" s="144"/>
      <c r="L35" s="147"/>
      <c r="M35" s="143"/>
      <c r="N35" s="147"/>
      <c r="O35" s="143"/>
      <c r="P35" s="147"/>
      <c r="Q35" s="143">
        <v>40</v>
      </c>
      <c r="R35" s="144"/>
      <c r="S35" s="144">
        <v>114.1</v>
      </c>
      <c r="T35" s="144"/>
      <c r="U35" s="144"/>
      <c r="V35" s="144"/>
      <c r="W35" s="147"/>
      <c r="X35" s="143">
        <v>53.4</v>
      </c>
      <c r="Y35" s="144"/>
      <c r="Z35" s="144">
        <v>148.8</v>
      </c>
      <c r="AA35" s="144"/>
      <c r="AB35" s="144"/>
      <c r="AC35" s="144"/>
      <c r="AD35" s="147"/>
      <c r="AE35" s="146"/>
      <c r="AF35" s="145"/>
      <c r="AG35" s="144"/>
      <c r="AH35" s="145"/>
      <c r="AI35" s="144"/>
      <c r="AJ35" s="148"/>
      <c r="AK35" s="145"/>
      <c r="AL35" s="149"/>
      <c r="AM35" s="144"/>
      <c r="AN35" s="143"/>
      <c r="AO35" s="143"/>
      <c r="AP35" s="148"/>
      <c r="AQ35" s="145"/>
      <c r="AR35" s="144">
        <v>148.8</v>
      </c>
      <c r="AS35" s="144"/>
      <c r="AT35" s="26"/>
      <c r="AU35" s="106"/>
      <c r="AV35" s="106"/>
      <c r="AW35" s="107"/>
    </row>
    <row r="36" spans="1:49" s="38" customFormat="1" ht="18" customHeight="1">
      <c r="A36" s="297"/>
      <c r="B36" s="29" t="s">
        <v>67</v>
      </c>
      <c r="C36" s="69"/>
      <c r="D36" s="70"/>
      <c r="E36" s="70"/>
      <c r="F36" s="70"/>
      <c r="G36" s="71"/>
      <c r="H36" s="33"/>
      <c r="I36" s="70"/>
      <c r="J36" s="70"/>
      <c r="K36" s="70"/>
      <c r="L36" s="71"/>
      <c r="M36" s="33"/>
      <c r="N36" s="71"/>
      <c r="O36" s="33"/>
      <c r="P36" s="71"/>
      <c r="Q36" s="33">
        <f>Q35*Q3/1000</f>
        <v>0.48</v>
      </c>
      <c r="R36" s="70"/>
      <c r="S36" s="70">
        <f>S35*Q3/1000</f>
        <v>1.3691999999999998</v>
      </c>
      <c r="T36" s="70"/>
      <c r="U36" s="70"/>
      <c r="V36" s="70"/>
      <c r="W36" s="71"/>
      <c r="X36" s="33">
        <f>X35*X3/1000</f>
        <v>6.5682</v>
      </c>
      <c r="Y36" s="70"/>
      <c r="Z36" s="70">
        <f>Z35*X3/1000</f>
        <v>18.302400000000002</v>
      </c>
      <c r="AA36" s="70"/>
      <c r="AB36" s="70"/>
      <c r="AC36" s="70"/>
      <c r="AD36" s="71"/>
      <c r="AE36" s="69"/>
      <c r="AF36" s="72"/>
      <c r="AG36" s="70"/>
      <c r="AH36" s="72"/>
      <c r="AI36" s="70"/>
      <c r="AJ36" s="73"/>
      <c r="AK36" s="72"/>
      <c r="AL36" s="74"/>
      <c r="AM36" s="70"/>
      <c r="AN36" s="33"/>
      <c r="AO36" s="33"/>
      <c r="AP36" s="73"/>
      <c r="AQ36" s="72"/>
      <c r="AR36" s="70">
        <f>AR35*AQ3/1000</f>
        <v>2.6784</v>
      </c>
      <c r="AS36" s="70"/>
      <c r="AT36" s="73"/>
      <c r="AU36" s="110">
        <f>Q36+S36+X36+Z36</f>
        <v>26.719800000000003</v>
      </c>
      <c r="AV36" s="110">
        <f>AR36</f>
        <v>2.6784</v>
      </c>
      <c r="AW36" s="111">
        <f>AV36+AU36</f>
        <v>29.398200000000003</v>
      </c>
    </row>
    <row r="37" spans="1:49" ht="16.5" customHeight="1">
      <c r="A37" s="296" t="s">
        <v>71</v>
      </c>
      <c r="B37" s="20" t="s">
        <v>66</v>
      </c>
      <c r="C37" s="146"/>
      <c r="D37" s="144"/>
      <c r="E37" s="144"/>
      <c r="F37" s="144"/>
      <c r="G37" s="147"/>
      <c r="H37" s="146"/>
      <c r="I37" s="144"/>
      <c r="J37" s="144"/>
      <c r="K37" s="144"/>
      <c r="L37" s="147"/>
      <c r="M37" s="143"/>
      <c r="N37" s="147"/>
      <c r="O37" s="143"/>
      <c r="P37" s="147"/>
      <c r="Q37" s="143"/>
      <c r="R37" s="144"/>
      <c r="S37" s="144"/>
      <c r="T37" s="144"/>
      <c r="U37" s="144"/>
      <c r="V37" s="144"/>
      <c r="W37" s="147"/>
      <c r="X37" s="143"/>
      <c r="Y37" s="144"/>
      <c r="Z37" s="144"/>
      <c r="AA37" s="144"/>
      <c r="AB37" s="144"/>
      <c r="AC37" s="144"/>
      <c r="AD37" s="147"/>
      <c r="AE37" s="146"/>
      <c r="AF37" s="145"/>
      <c r="AG37" s="144"/>
      <c r="AH37" s="145"/>
      <c r="AI37" s="144"/>
      <c r="AJ37" s="148"/>
      <c r="AK37" s="145"/>
      <c r="AL37" s="149"/>
      <c r="AM37" s="144"/>
      <c r="AN37" s="143"/>
      <c r="AO37" s="143"/>
      <c r="AP37" s="148"/>
      <c r="AQ37" s="145"/>
      <c r="AR37" s="144"/>
      <c r="AS37" s="144"/>
      <c r="AT37" s="26"/>
      <c r="AU37" s="106"/>
      <c r="AV37" s="106"/>
      <c r="AW37" s="107"/>
    </row>
    <row r="38" spans="1:49" s="38" customFormat="1" ht="18" customHeight="1">
      <c r="A38" s="297"/>
      <c r="B38" s="29" t="s">
        <v>67</v>
      </c>
      <c r="C38" s="69"/>
      <c r="D38" s="70"/>
      <c r="E38" s="70"/>
      <c r="F38" s="70"/>
      <c r="G38" s="71"/>
      <c r="H38" s="33"/>
      <c r="I38" s="70"/>
      <c r="J38" s="70"/>
      <c r="K38" s="70"/>
      <c r="L38" s="71"/>
      <c r="M38" s="33"/>
      <c r="N38" s="71"/>
      <c r="O38" s="33"/>
      <c r="P38" s="71"/>
      <c r="Q38" s="33"/>
      <c r="R38" s="70"/>
      <c r="S38" s="70"/>
      <c r="T38" s="70"/>
      <c r="U38" s="70"/>
      <c r="V38" s="70"/>
      <c r="W38" s="71"/>
      <c r="X38" s="33"/>
      <c r="Y38" s="70"/>
      <c r="Z38" s="70"/>
      <c r="AA38" s="70"/>
      <c r="AB38" s="70"/>
      <c r="AC38" s="70"/>
      <c r="AD38" s="71"/>
      <c r="AE38" s="69"/>
      <c r="AF38" s="72"/>
      <c r="AG38" s="70"/>
      <c r="AH38" s="72"/>
      <c r="AI38" s="70"/>
      <c r="AJ38" s="73"/>
      <c r="AK38" s="72"/>
      <c r="AL38" s="74"/>
      <c r="AM38" s="70"/>
      <c r="AN38" s="33"/>
      <c r="AO38" s="33"/>
      <c r="AP38" s="73"/>
      <c r="AQ38" s="72"/>
      <c r="AR38" s="70"/>
      <c r="AS38" s="70"/>
      <c r="AT38" s="73"/>
      <c r="AU38" s="110"/>
      <c r="AV38" s="110"/>
      <c r="AW38" s="111"/>
    </row>
    <row r="39" spans="1:49" ht="16.5" customHeight="1">
      <c r="A39" s="296" t="s">
        <v>53</v>
      </c>
      <c r="B39" s="20" t="s">
        <v>66</v>
      </c>
      <c r="C39" s="146"/>
      <c r="D39" s="144"/>
      <c r="E39" s="144"/>
      <c r="F39" s="144"/>
      <c r="G39" s="147"/>
      <c r="H39" s="146"/>
      <c r="I39" s="144"/>
      <c r="J39" s="144"/>
      <c r="K39" s="144"/>
      <c r="L39" s="147"/>
      <c r="M39" s="143"/>
      <c r="N39" s="147"/>
      <c r="O39" s="143"/>
      <c r="P39" s="147"/>
      <c r="Q39" s="143"/>
      <c r="R39" s="144"/>
      <c r="S39" s="144"/>
      <c r="T39" s="144">
        <v>39.4</v>
      </c>
      <c r="U39" s="144"/>
      <c r="V39" s="144"/>
      <c r="W39" s="147"/>
      <c r="X39" s="143"/>
      <c r="Y39" s="144"/>
      <c r="Z39" s="144"/>
      <c r="AA39" s="144">
        <v>39.4</v>
      </c>
      <c r="AB39" s="144"/>
      <c r="AC39" s="144"/>
      <c r="AD39" s="147"/>
      <c r="AE39" s="146"/>
      <c r="AF39" s="145"/>
      <c r="AG39" s="144"/>
      <c r="AH39" s="145"/>
      <c r="AI39" s="144"/>
      <c r="AJ39" s="148"/>
      <c r="AK39" s="145"/>
      <c r="AL39" s="149"/>
      <c r="AM39" s="144"/>
      <c r="AN39" s="143"/>
      <c r="AO39" s="143"/>
      <c r="AP39" s="148"/>
      <c r="AQ39" s="145"/>
      <c r="AR39" s="144"/>
      <c r="AS39" s="144"/>
      <c r="AT39" s="26"/>
      <c r="AU39" s="106"/>
      <c r="AV39" s="106"/>
      <c r="AW39" s="107"/>
    </row>
    <row r="40" spans="1:49" s="38" customFormat="1" ht="18" customHeight="1">
      <c r="A40" s="297"/>
      <c r="B40" s="29" t="s">
        <v>67</v>
      </c>
      <c r="C40" s="69"/>
      <c r="D40" s="70"/>
      <c r="E40" s="70"/>
      <c r="F40" s="70"/>
      <c r="G40" s="71"/>
      <c r="H40" s="33"/>
      <c r="I40" s="70"/>
      <c r="J40" s="70"/>
      <c r="K40" s="70"/>
      <c r="L40" s="71"/>
      <c r="M40" s="33"/>
      <c r="N40" s="71"/>
      <c r="O40" s="33"/>
      <c r="P40" s="71"/>
      <c r="Q40" s="33"/>
      <c r="R40" s="70"/>
      <c r="S40" s="70"/>
      <c r="T40" s="70">
        <f>T39*Q3/1000</f>
        <v>0.47279999999999994</v>
      </c>
      <c r="U40" s="70"/>
      <c r="V40" s="70"/>
      <c r="W40" s="71"/>
      <c r="X40" s="33"/>
      <c r="Y40" s="70"/>
      <c r="Z40" s="70"/>
      <c r="AA40" s="70">
        <f>AA39*X3/1000</f>
        <v>4.8462</v>
      </c>
      <c r="AB40" s="70"/>
      <c r="AC40" s="70"/>
      <c r="AD40" s="71"/>
      <c r="AE40" s="69"/>
      <c r="AF40" s="72"/>
      <c r="AG40" s="70"/>
      <c r="AH40" s="72"/>
      <c r="AI40" s="70"/>
      <c r="AJ40" s="73"/>
      <c r="AK40" s="72"/>
      <c r="AL40" s="74"/>
      <c r="AM40" s="70"/>
      <c r="AN40" s="33"/>
      <c r="AO40" s="33"/>
      <c r="AP40" s="73"/>
      <c r="AQ40" s="72"/>
      <c r="AR40" s="70"/>
      <c r="AS40" s="70"/>
      <c r="AT40" s="73"/>
      <c r="AU40" s="110">
        <f>AA40+T40</f>
        <v>5.319</v>
      </c>
      <c r="AV40" s="110"/>
      <c r="AW40" s="111">
        <f>AU40</f>
        <v>5.319</v>
      </c>
    </row>
    <row r="41" spans="1:49" ht="16.5" customHeight="1">
      <c r="A41" s="296" t="s">
        <v>72</v>
      </c>
      <c r="B41" s="20" t="s">
        <v>66</v>
      </c>
      <c r="C41" s="146"/>
      <c r="D41" s="144"/>
      <c r="E41" s="144"/>
      <c r="F41" s="144"/>
      <c r="G41" s="147"/>
      <c r="H41" s="146"/>
      <c r="I41" s="144"/>
      <c r="J41" s="144"/>
      <c r="K41" s="144"/>
      <c r="L41" s="147"/>
      <c r="M41" s="143"/>
      <c r="N41" s="147"/>
      <c r="O41" s="143"/>
      <c r="P41" s="147"/>
      <c r="Q41" s="143"/>
      <c r="R41" s="144"/>
      <c r="S41" s="144"/>
      <c r="T41" s="144"/>
      <c r="U41" s="144"/>
      <c r="V41" s="144"/>
      <c r="W41" s="147"/>
      <c r="X41" s="143"/>
      <c r="Y41" s="144"/>
      <c r="Z41" s="144"/>
      <c r="AA41" s="144"/>
      <c r="AB41" s="144"/>
      <c r="AC41" s="144"/>
      <c r="AD41" s="147"/>
      <c r="AE41" s="146"/>
      <c r="AF41" s="145"/>
      <c r="AG41" s="144"/>
      <c r="AH41" s="145"/>
      <c r="AI41" s="144"/>
      <c r="AJ41" s="148"/>
      <c r="AK41" s="145"/>
      <c r="AL41" s="149"/>
      <c r="AM41" s="144"/>
      <c r="AN41" s="143"/>
      <c r="AO41" s="143"/>
      <c r="AP41" s="148"/>
      <c r="AQ41" s="145"/>
      <c r="AR41" s="144"/>
      <c r="AS41" s="144"/>
      <c r="AT41" s="26"/>
      <c r="AU41" s="106"/>
      <c r="AV41" s="106"/>
      <c r="AW41" s="107"/>
    </row>
    <row r="42" spans="1:49" s="38" customFormat="1" ht="18" customHeight="1">
      <c r="A42" s="297"/>
      <c r="B42" s="29" t="s">
        <v>67</v>
      </c>
      <c r="C42" s="69"/>
      <c r="D42" s="70"/>
      <c r="E42" s="70"/>
      <c r="F42" s="70"/>
      <c r="G42" s="71"/>
      <c r="H42" s="33"/>
      <c r="I42" s="70"/>
      <c r="J42" s="70"/>
      <c r="K42" s="70"/>
      <c r="L42" s="71"/>
      <c r="M42" s="33"/>
      <c r="N42" s="71"/>
      <c r="O42" s="33"/>
      <c r="P42" s="71"/>
      <c r="Q42" s="33"/>
      <c r="R42" s="70"/>
      <c r="S42" s="70"/>
      <c r="T42" s="70"/>
      <c r="U42" s="70"/>
      <c r="V42" s="70"/>
      <c r="W42" s="71"/>
      <c r="X42" s="33"/>
      <c r="Y42" s="70"/>
      <c r="Z42" s="70"/>
      <c r="AA42" s="70"/>
      <c r="AB42" s="70"/>
      <c r="AC42" s="70"/>
      <c r="AD42" s="71"/>
      <c r="AE42" s="69"/>
      <c r="AF42" s="72"/>
      <c r="AG42" s="70"/>
      <c r="AH42" s="72"/>
      <c r="AI42" s="70"/>
      <c r="AJ42" s="73"/>
      <c r="AK42" s="72"/>
      <c r="AL42" s="74"/>
      <c r="AM42" s="70"/>
      <c r="AN42" s="33"/>
      <c r="AO42" s="33"/>
      <c r="AP42" s="73"/>
      <c r="AQ42" s="72"/>
      <c r="AR42" s="70"/>
      <c r="AS42" s="70"/>
      <c r="AT42" s="73"/>
      <c r="AU42" s="110"/>
      <c r="AV42" s="110"/>
      <c r="AW42" s="111"/>
    </row>
    <row r="43" spans="1:49" ht="16.5" customHeight="1">
      <c r="A43" s="296" t="s">
        <v>82</v>
      </c>
      <c r="B43" s="20" t="s">
        <v>66</v>
      </c>
      <c r="C43" s="146"/>
      <c r="D43" s="144"/>
      <c r="E43" s="144"/>
      <c r="F43" s="144"/>
      <c r="G43" s="147"/>
      <c r="H43" s="146"/>
      <c r="I43" s="144"/>
      <c r="J43" s="144"/>
      <c r="K43" s="144"/>
      <c r="L43" s="147"/>
      <c r="M43" s="143"/>
      <c r="N43" s="147"/>
      <c r="O43" s="143"/>
      <c r="P43" s="147"/>
      <c r="Q43" s="143">
        <v>1.1</v>
      </c>
      <c r="R43" s="144"/>
      <c r="S43" s="144"/>
      <c r="T43" s="144"/>
      <c r="U43" s="144"/>
      <c r="V43" s="144"/>
      <c r="W43" s="147"/>
      <c r="X43" s="143">
        <v>1.5</v>
      </c>
      <c r="Y43" s="144"/>
      <c r="Z43" s="144"/>
      <c r="AA43" s="144"/>
      <c r="AB43" s="144"/>
      <c r="AC43" s="144"/>
      <c r="AD43" s="147"/>
      <c r="AE43" s="146"/>
      <c r="AF43" s="145"/>
      <c r="AG43" s="144"/>
      <c r="AH43" s="145"/>
      <c r="AI43" s="144"/>
      <c r="AJ43" s="148"/>
      <c r="AK43" s="145"/>
      <c r="AL43" s="149"/>
      <c r="AM43" s="144"/>
      <c r="AN43" s="143"/>
      <c r="AO43" s="143"/>
      <c r="AP43" s="148"/>
      <c r="AQ43" s="145"/>
      <c r="AR43" s="144"/>
      <c r="AS43" s="144"/>
      <c r="AT43" s="26"/>
      <c r="AU43" s="106"/>
      <c r="AV43" s="106"/>
      <c r="AW43" s="188">
        <f>AU44+AU46</f>
        <v>1.4571999999999998</v>
      </c>
    </row>
    <row r="44" spans="1:49" s="38" customFormat="1" ht="18" customHeight="1">
      <c r="A44" s="297"/>
      <c r="B44" s="29" t="s">
        <v>67</v>
      </c>
      <c r="C44" s="69"/>
      <c r="D44" s="70"/>
      <c r="E44" s="70"/>
      <c r="F44" s="70"/>
      <c r="G44" s="71"/>
      <c r="H44" s="33"/>
      <c r="I44" s="70"/>
      <c r="J44" s="70"/>
      <c r="K44" s="70"/>
      <c r="L44" s="71"/>
      <c r="M44" s="33"/>
      <c r="N44" s="71"/>
      <c r="O44" s="33"/>
      <c r="P44" s="71"/>
      <c r="Q44" s="33">
        <f>Q43*Q3/1000</f>
        <v>0.013200000000000002</v>
      </c>
      <c r="R44" s="70"/>
      <c r="S44" s="70"/>
      <c r="T44" s="70"/>
      <c r="U44" s="70"/>
      <c r="V44" s="70"/>
      <c r="W44" s="71"/>
      <c r="X44" s="33">
        <f>X43*X3/1000</f>
        <v>0.1845</v>
      </c>
      <c r="Y44" s="70"/>
      <c r="Z44" s="70"/>
      <c r="AA44" s="70"/>
      <c r="AB44" s="70"/>
      <c r="AC44" s="70"/>
      <c r="AD44" s="71"/>
      <c r="AE44" s="69"/>
      <c r="AF44" s="72"/>
      <c r="AG44" s="70"/>
      <c r="AH44" s="72"/>
      <c r="AI44" s="70"/>
      <c r="AJ44" s="73"/>
      <c r="AK44" s="72"/>
      <c r="AL44" s="74"/>
      <c r="AM44" s="70"/>
      <c r="AN44" s="33"/>
      <c r="AO44" s="33"/>
      <c r="AP44" s="73"/>
      <c r="AQ44" s="72"/>
      <c r="AR44" s="70"/>
      <c r="AS44" s="70"/>
      <c r="AT44" s="73"/>
      <c r="AU44" s="110">
        <v>0.19</v>
      </c>
      <c r="AV44" s="110"/>
      <c r="AW44" s="189"/>
    </row>
    <row r="45" spans="1:49" ht="16.5" customHeight="1">
      <c r="A45" s="296" t="s">
        <v>74</v>
      </c>
      <c r="B45" s="20" t="s">
        <v>66</v>
      </c>
      <c r="C45" s="146"/>
      <c r="D45" s="144"/>
      <c r="E45" s="144"/>
      <c r="F45" s="144"/>
      <c r="G45" s="147"/>
      <c r="H45" s="146"/>
      <c r="I45" s="144"/>
      <c r="J45" s="144"/>
      <c r="K45" s="144"/>
      <c r="L45" s="147"/>
      <c r="M45" s="143"/>
      <c r="N45" s="147"/>
      <c r="O45" s="143"/>
      <c r="P45" s="147"/>
      <c r="Q45" s="143">
        <v>7.2</v>
      </c>
      <c r="R45" s="144"/>
      <c r="S45" s="144"/>
      <c r="T45" s="144"/>
      <c r="U45" s="144"/>
      <c r="V45" s="144"/>
      <c r="W45" s="147"/>
      <c r="X45" s="143">
        <v>9.6</v>
      </c>
      <c r="Y45" s="144"/>
      <c r="Z45" s="144"/>
      <c r="AA45" s="144"/>
      <c r="AB45" s="144"/>
      <c r="AC45" s="144"/>
      <c r="AD45" s="147"/>
      <c r="AE45" s="146"/>
      <c r="AF45" s="145"/>
      <c r="AG45" s="144"/>
      <c r="AH45" s="145"/>
      <c r="AI45" s="144"/>
      <c r="AJ45" s="148"/>
      <c r="AK45" s="145"/>
      <c r="AL45" s="149"/>
      <c r="AM45" s="144"/>
      <c r="AN45" s="143"/>
      <c r="AO45" s="143"/>
      <c r="AP45" s="148"/>
      <c r="AQ45" s="145"/>
      <c r="AR45" s="144"/>
      <c r="AS45" s="144"/>
      <c r="AT45" s="26"/>
      <c r="AU45" s="106"/>
      <c r="AV45" s="106"/>
      <c r="AW45" s="189"/>
    </row>
    <row r="46" spans="1:49" s="38" customFormat="1" ht="18" customHeight="1">
      <c r="A46" s="297"/>
      <c r="B46" s="29" t="s">
        <v>67</v>
      </c>
      <c r="C46" s="69"/>
      <c r="D46" s="70"/>
      <c r="E46" s="70"/>
      <c r="F46" s="70"/>
      <c r="G46" s="71"/>
      <c r="H46" s="33"/>
      <c r="I46" s="70"/>
      <c r="J46" s="70"/>
      <c r="K46" s="70"/>
      <c r="L46" s="71"/>
      <c r="M46" s="33"/>
      <c r="N46" s="71"/>
      <c r="O46" s="33"/>
      <c r="P46" s="71"/>
      <c r="Q46" s="33">
        <f>Q45*Q3/1000</f>
        <v>0.0864</v>
      </c>
      <c r="R46" s="70"/>
      <c r="S46" s="70"/>
      <c r="T46" s="70"/>
      <c r="U46" s="70"/>
      <c r="V46" s="70"/>
      <c r="W46" s="71"/>
      <c r="X46" s="33">
        <f>X45*X3/1000</f>
        <v>1.1807999999999998</v>
      </c>
      <c r="Y46" s="70"/>
      <c r="Z46" s="70"/>
      <c r="AA46" s="70"/>
      <c r="AB46" s="70"/>
      <c r="AC46" s="70"/>
      <c r="AD46" s="71"/>
      <c r="AE46" s="69"/>
      <c r="AF46" s="72"/>
      <c r="AG46" s="70"/>
      <c r="AH46" s="72"/>
      <c r="AI46" s="70"/>
      <c r="AJ46" s="73"/>
      <c r="AK46" s="72"/>
      <c r="AL46" s="74"/>
      <c r="AM46" s="70"/>
      <c r="AN46" s="33"/>
      <c r="AO46" s="33"/>
      <c r="AP46" s="73"/>
      <c r="AQ46" s="72"/>
      <c r="AR46" s="70"/>
      <c r="AS46" s="70"/>
      <c r="AT46" s="73"/>
      <c r="AU46" s="110">
        <f>X46+Q46</f>
        <v>1.2671999999999999</v>
      </c>
      <c r="AV46" s="110"/>
      <c r="AW46" s="190"/>
    </row>
    <row r="47" spans="1:49" ht="16.5" customHeight="1">
      <c r="A47" s="296" t="s">
        <v>83</v>
      </c>
      <c r="B47" s="20" t="s">
        <v>66</v>
      </c>
      <c r="C47" s="146"/>
      <c r="D47" s="144"/>
      <c r="E47" s="144"/>
      <c r="F47" s="144"/>
      <c r="G47" s="147"/>
      <c r="H47" s="146"/>
      <c r="I47" s="144"/>
      <c r="J47" s="144"/>
      <c r="K47" s="144"/>
      <c r="L47" s="147"/>
      <c r="M47" s="143"/>
      <c r="N47" s="147"/>
      <c r="O47" s="143"/>
      <c r="P47" s="147"/>
      <c r="Q47" s="157">
        <v>1.1</v>
      </c>
      <c r="R47" s="144"/>
      <c r="S47" s="144"/>
      <c r="T47" s="144"/>
      <c r="U47" s="144"/>
      <c r="V47" s="144"/>
      <c r="W47" s="147"/>
      <c r="X47" s="143">
        <v>1.5</v>
      </c>
      <c r="Y47" s="144"/>
      <c r="Z47" s="144"/>
      <c r="AA47" s="144"/>
      <c r="AB47" s="144"/>
      <c r="AC47" s="144"/>
      <c r="AD47" s="147"/>
      <c r="AE47" s="146"/>
      <c r="AF47" s="145"/>
      <c r="AG47" s="144"/>
      <c r="AH47" s="145"/>
      <c r="AI47" s="144"/>
      <c r="AJ47" s="148"/>
      <c r="AK47" s="145"/>
      <c r="AL47" s="149"/>
      <c r="AM47" s="144"/>
      <c r="AN47" s="143"/>
      <c r="AO47" s="143"/>
      <c r="AP47" s="148"/>
      <c r="AQ47" s="145"/>
      <c r="AR47" s="144"/>
      <c r="AS47" s="144"/>
      <c r="AT47" s="26"/>
      <c r="AU47" s="106"/>
      <c r="AV47" s="106"/>
      <c r="AW47" s="188">
        <f>AU50+AU48</f>
        <v>2.185</v>
      </c>
    </row>
    <row r="48" spans="1:49" s="38" customFormat="1" ht="18" customHeight="1">
      <c r="A48" s="299"/>
      <c r="B48" s="29" t="s">
        <v>67</v>
      </c>
      <c r="C48" s="69"/>
      <c r="D48" s="70"/>
      <c r="E48" s="70"/>
      <c r="F48" s="70"/>
      <c r="G48" s="71"/>
      <c r="H48" s="33"/>
      <c r="I48" s="70"/>
      <c r="J48" s="70"/>
      <c r="K48" s="70"/>
      <c r="L48" s="71"/>
      <c r="M48" s="33"/>
      <c r="N48" s="71"/>
      <c r="O48" s="33"/>
      <c r="P48" s="71"/>
      <c r="Q48" s="33">
        <f>Q47*Q3/1000</f>
        <v>0.013200000000000002</v>
      </c>
      <c r="R48" s="70"/>
      <c r="S48" s="70"/>
      <c r="T48" s="70"/>
      <c r="U48" s="70"/>
      <c r="V48" s="70"/>
      <c r="W48" s="71"/>
      <c r="X48" s="33">
        <f>X47*X3/1000</f>
        <v>0.1845</v>
      </c>
      <c r="Y48" s="70"/>
      <c r="Z48" s="70"/>
      <c r="AA48" s="70"/>
      <c r="AB48" s="70"/>
      <c r="AC48" s="70"/>
      <c r="AD48" s="71"/>
      <c r="AE48" s="69"/>
      <c r="AF48" s="72"/>
      <c r="AG48" s="70"/>
      <c r="AH48" s="72"/>
      <c r="AI48" s="70"/>
      <c r="AJ48" s="73"/>
      <c r="AK48" s="72"/>
      <c r="AL48" s="74"/>
      <c r="AM48" s="70"/>
      <c r="AN48" s="33"/>
      <c r="AO48" s="33"/>
      <c r="AP48" s="73"/>
      <c r="AQ48" s="72"/>
      <c r="AR48" s="70"/>
      <c r="AS48" s="70"/>
      <c r="AT48" s="73"/>
      <c r="AU48" s="110">
        <v>0.19</v>
      </c>
      <c r="AV48" s="110"/>
      <c r="AW48" s="315"/>
    </row>
    <row r="49" spans="1:49" ht="16.5" customHeight="1">
      <c r="A49" s="296" t="s">
        <v>54</v>
      </c>
      <c r="B49" s="20" t="s">
        <v>66</v>
      </c>
      <c r="C49" s="146"/>
      <c r="D49" s="144"/>
      <c r="E49" s="144"/>
      <c r="F49" s="144"/>
      <c r="G49" s="147"/>
      <c r="H49" s="146"/>
      <c r="I49" s="144"/>
      <c r="J49" s="144"/>
      <c r="K49" s="144"/>
      <c r="L49" s="147"/>
      <c r="M49" s="143"/>
      <c r="N49" s="147"/>
      <c r="O49" s="143"/>
      <c r="P49" s="147"/>
      <c r="Q49" s="157">
        <v>7.5</v>
      </c>
      <c r="R49" s="144"/>
      <c r="S49" s="144"/>
      <c r="T49" s="144">
        <v>5</v>
      </c>
      <c r="U49" s="144"/>
      <c r="V49" s="144"/>
      <c r="W49" s="147"/>
      <c r="X49" s="143">
        <v>10</v>
      </c>
      <c r="Y49" s="144"/>
      <c r="Z49" s="144"/>
      <c r="AA49" s="144">
        <v>5</v>
      </c>
      <c r="AB49" s="144"/>
      <c r="AC49" s="144"/>
      <c r="AD49" s="147"/>
      <c r="AE49" s="146"/>
      <c r="AF49" s="145"/>
      <c r="AG49" s="144"/>
      <c r="AH49" s="145"/>
      <c r="AI49" s="144"/>
      <c r="AJ49" s="148"/>
      <c r="AK49" s="145"/>
      <c r="AL49" s="149"/>
      <c r="AM49" s="144"/>
      <c r="AN49" s="143"/>
      <c r="AO49" s="143"/>
      <c r="AP49" s="148"/>
      <c r="AQ49" s="145"/>
      <c r="AR49" s="144"/>
      <c r="AS49" s="144"/>
      <c r="AT49" s="26"/>
      <c r="AU49" s="106"/>
      <c r="AV49" s="106"/>
      <c r="AW49" s="315"/>
    </row>
    <row r="50" spans="1:49" s="38" customFormat="1" ht="18" customHeight="1">
      <c r="A50" s="299"/>
      <c r="B50" s="29" t="s">
        <v>67</v>
      </c>
      <c r="C50" s="69"/>
      <c r="D50" s="70"/>
      <c r="E50" s="70"/>
      <c r="F50" s="70"/>
      <c r="G50" s="71"/>
      <c r="H50" s="33"/>
      <c r="I50" s="70"/>
      <c r="J50" s="70"/>
      <c r="K50" s="70"/>
      <c r="L50" s="71"/>
      <c r="M50" s="33"/>
      <c r="N50" s="71"/>
      <c r="O50" s="33"/>
      <c r="P50" s="71"/>
      <c r="Q50" s="33">
        <f>Q49*Q3/1000</f>
        <v>0.09</v>
      </c>
      <c r="R50" s="70"/>
      <c r="S50" s="70"/>
      <c r="T50" s="70">
        <f>T49*Q3/1000</f>
        <v>0.06</v>
      </c>
      <c r="U50" s="70"/>
      <c r="V50" s="70"/>
      <c r="W50" s="71"/>
      <c r="X50" s="33">
        <f>X49*X3/1000</f>
        <v>1.23</v>
      </c>
      <c r="Y50" s="70"/>
      <c r="Z50" s="70"/>
      <c r="AA50" s="70">
        <f>AA49*X3/1000</f>
        <v>0.615</v>
      </c>
      <c r="AB50" s="70"/>
      <c r="AC50" s="70"/>
      <c r="AD50" s="71"/>
      <c r="AE50" s="69"/>
      <c r="AF50" s="72"/>
      <c r="AG50" s="70"/>
      <c r="AH50" s="72"/>
      <c r="AI50" s="70"/>
      <c r="AJ50" s="73"/>
      <c r="AK50" s="72"/>
      <c r="AL50" s="74"/>
      <c r="AM50" s="70"/>
      <c r="AN50" s="33"/>
      <c r="AO50" s="33"/>
      <c r="AP50" s="73"/>
      <c r="AQ50" s="72"/>
      <c r="AR50" s="70"/>
      <c r="AS50" s="70"/>
      <c r="AT50" s="73"/>
      <c r="AU50" s="110">
        <f>Q50+T50+X50+AA50</f>
        <v>1.9949999999999999</v>
      </c>
      <c r="AV50" s="110"/>
      <c r="AW50" s="316"/>
    </row>
    <row r="51" spans="1:49" ht="16.5" customHeight="1">
      <c r="A51" s="297" t="s">
        <v>84</v>
      </c>
      <c r="B51" s="20" t="s">
        <v>66</v>
      </c>
      <c r="C51" s="146"/>
      <c r="D51" s="144"/>
      <c r="E51" s="144"/>
      <c r="F51" s="144"/>
      <c r="G51" s="147"/>
      <c r="H51" s="146"/>
      <c r="I51" s="144"/>
      <c r="J51" s="144"/>
      <c r="K51" s="144"/>
      <c r="L51" s="147"/>
      <c r="M51" s="143"/>
      <c r="N51" s="147"/>
      <c r="O51" s="143"/>
      <c r="P51" s="147"/>
      <c r="Q51" s="143"/>
      <c r="R51" s="144"/>
      <c r="S51" s="144"/>
      <c r="T51" s="144"/>
      <c r="U51" s="144"/>
      <c r="V51" s="144"/>
      <c r="W51" s="147"/>
      <c r="X51" s="143"/>
      <c r="Y51" s="144"/>
      <c r="Z51" s="144"/>
      <c r="AA51" s="144"/>
      <c r="AB51" s="144"/>
      <c r="AC51" s="144"/>
      <c r="AD51" s="147"/>
      <c r="AE51" s="146"/>
      <c r="AF51" s="145"/>
      <c r="AG51" s="144"/>
      <c r="AH51" s="145"/>
      <c r="AI51" s="144"/>
      <c r="AJ51" s="148"/>
      <c r="AK51" s="145"/>
      <c r="AL51" s="149"/>
      <c r="AM51" s="144"/>
      <c r="AN51" s="143"/>
      <c r="AO51" s="143"/>
      <c r="AP51" s="148"/>
      <c r="AQ51" s="145"/>
      <c r="AR51" s="144"/>
      <c r="AS51" s="144"/>
      <c r="AT51" s="26"/>
      <c r="AU51" s="106"/>
      <c r="AV51" s="106"/>
      <c r="AW51" s="107"/>
    </row>
    <row r="52" spans="1:49" s="38" customFormat="1" ht="18" customHeight="1">
      <c r="A52" s="297"/>
      <c r="B52" s="68" t="s">
        <v>67</v>
      </c>
      <c r="C52" s="69"/>
      <c r="D52" s="70"/>
      <c r="E52" s="70"/>
      <c r="F52" s="70"/>
      <c r="G52" s="71"/>
      <c r="H52" s="33"/>
      <c r="I52" s="70"/>
      <c r="J52" s="70"/>
      <c r="K52" s="70"/>
      <c r="L52" s="71"/>
      <c r="M52" s="33"/>
      <c r="N52" s="71"/>
      <c r="O52" s="33"/>
      <c r="P52" s="71"/>
      <c r="Q52" s="33"/>
      <c r="R52" s="70"/>
      <c r="S52" s="70"/>
      <c r="T52" s="70"/>
      <c r="U52" s="70"/>
      <c r="V52" s="70"/>
      <c r="W52" s="71"/>
      <c r="X52" s="33"/>
      <c r="Y52" s="70"/>
      <c r="Z52" s="70"/>
      <c r="AA52" s="70"/>
      <c r="AB52" s="70"/>
      <c r="AC52" s="70"/>
      <c r="AD52" s="71"/>
      <c r="AE52" s="69"/>
      <c r="AF52" s="72"/>
      <c r="AG52" s="70"/>
      <c r="AH52" s="72"/>
      <c r="AI52" s="70"/>
      <c r="AJ52" s="73"/>
      <c r="AK52" s="72"/>
      <c r="AL52" s="74"/>
      <c r="AM52" s="70"/>
      <c r="AN52" s="33"/>
      <c r="AO52" s="33"/>
      <c r="AP52" s="73"/>
      <c r="AQ52" s="72"/>
      <c r="AR52" s="70"/>
      <c r="AS52" s="70"/>
      <c r="AT52" s="73"/>
      <c r="AU52" s="110"/>
      <c r="AV52" s="110"/>
      <c r="AW52" s="111"/>
    </row>
    <row r="53" spans="1:49" ht="16.5" customHeight="1">
      <c r="A53" s="296" t="s">
        <v>55</v>
      </c>
      <c r="B53" s="29" t="s">
        <v>66</v>
      </c>
      <c r="C53" s="146"/>
      <c r="D53" s="144"/>
      <c r="E53" s="144"/>
      <c r="F53" s="144"/>
      <c r="G53" s="147"/>
      <c r="H53" s="146"/>
      <c r="I53" s="144"/>
      <c r="J53" s="144"/>
      <c r="K53" s="144"/>
      <c r="L53" s="147"/>
      <c r="M53" s="143"/>
      <c r="N53" s="147"/>
      <c r="O53" s="143"/>
      <c r="P53" s="147"/>
      <c r="Q53" s="143"/>
      <c r="R53" s="144"/>
      <c r="S53" s="144"/>
      <c r="T53" s="144"/>
      <c r="U53" s="144"/>
      <c r="V53" s="144"/>
      <c r="W53" s="147"/>
      <c r="X53" s="143"/>
      <c r="Y53" s="144"/>
      <c r="Z53" s="144"/>
      <c r="AA53" s="144"/>
      <c r="AB53" s="144"/>
      <c r="AC53" s="144"/>
      <c r="AD53" s="147"/>
      <c r="AE53" s="146"/>
      <c r="AF53" s="145">
        <v>48.6</v>
      </c>
      <c r="AG53" s="144"/>
      <c r="AH53" s="145"/>
      <c r="AI53" s="144"/>
      <c r="AJ53" s="148"/>
      <c r="AK53" s="145"/>
      <c r="AL53" s="149">
        <v>48.6</v>
      </c>
      <c r="AM53" s="144"/>
      <c r="AN53" s="143"/>
      <c r="AO53" s="143"/>
      <c r="AP53" s="148"/>
      <c r="AQ53" s="145"/>
      <c r="AR53" s="144"/>
      <c r="AS53" s="144"/>
      <c r="AT53" s="26"/>
      <c r="AU53" s="106"/>
      <c r="AV53" s="106"/>
      <c r="AW53" s="107"/>
    </row>
    <row r="54" spans="1:49" s="38" customFormat="1" ht="18" customHeight="1">
      <c r="A54" s="297"/>
      <c r="B54" s="29" t="s">
        <v>67</v>
      </c>
      <c r="C54" s="69"/>
      <c r="D54" s="70"/>
      <c r="E54" s="70"/>
      <c r="F54" s="70"/>
      <c r="G54" s="71"/>
      <c r="H54" s="33"/>
      <c r="I54" s="70"/>
      <c r="J54" s="70"/>
      <c r="K54" s="70"/>
      <c r="L54" s="71"/>
      <c r="M54" s="33"/>
      <c r="N54" s="71"/>
      <c r="O54" s="33"/>
      <c r="P54" s="71"/>
      <c r="Q54" s="33"/>
      <c r="R54" s="70"/>
      <c r="S54" s="70"/>
      <c r="T54" s="70"/>
      <c r="U54" s="70"/>
      <c r="V54" s="70"/>
      <c r="W54" s="71"/>
      <c r="X54" s="33"/>
      <c r="Y54" s="70"/>
      <c r="Z54" s="70"/>
      <c r="AA54" s="70"/>
      <c r="AB54" s="70"/>
      <c r="AC54" s="70"/>
      <c r="AD54" s="71"/>
      <c r="AE54" s="69"/>
      <c r="AF54" s="72">
        <f>AF53*AE3/1000</f>
        <v>0.5832</v>
      </c>
      <c r="AG54" s="70"/>
      <c r="AH54" s="72"/>
      <c r="AI54" s="70"/>
      <c r="AJ54" s="73"/>
      <c r="AK54" s="72"/>
      <c r="AL54" s="74">
        <f>AL53*AK3/1000</f>
        <v>5.9778</v>
      </c>
      <c r="AM54" s="70"/>
      <c r="AN54" s="33"/>
      <c r="AO54" s="33"/>
      <c r="AP54" s="73"/>
      <c r="AQ54" s="72"/>
      <c r="AR54" s="70"/>
      <c r="AS54" s="70"/>
      <c r="AT54" s="73"/>
      <c r="AU54" s="110">
        <f>AL54+AF54</f>
        <v>6.561</v>
      </c>
      <c r="AV54" s="110"/>
      <c r="AW54" s="111">
        <f>AU54</f>
        <v>6.561</v>
      </c>
    </row>
    <row r="55" spans="1:49" ht="16.5" customHeight="1">
      <c r="A55" s="296" t="s">
        <v>56</v>
      </c>
      <c r="B55" s="20" t="s">
        <v>66</v>
      </c>
      <c r="C55" s="146"/>
      <c r="D55" s="144">
        <v>31</v>
      </c>
      <c r="E55" s="144"/>
      <c r="F55" s="144"/>
      <c r="G55" s="147"/>
      <c r="H55" s="146"/>
      <c r="I55" s="144">
        <v>36</v>
      </c>
      <c r="J55" s="144"/>
      <c r="K55" s="144"/>
      <c r="L55" s="147"/>
      <c r="M55" s="143"/>
      <c r="N55" s="147"/>
      <c r="O55" s="143"/>
      <c r="P55" s="147"/>
      <c r="Q55" s="143"/>
      <c r="R55" s="144"/>
      <c r="S55" s="144"/>
      <c r="T55" s="144"/>
      <c r="U55" s="144"/>
      <c r="V55" s="144"/>
      <c r="W55" s="147"/>
      <c r="X55" s="143"/>
      <c r="Y55" s="144"/>
      <c r="Z55" s="144"/>
      <c r="AA55" s="144"/>
      <c r="AB55" s="144"/>
      <c r="AC55" s="144"/>
      <c r="AD55" s="147"/>
      <c r="AE55" s="146"/>
      <c r="AF55" s="145"/>
      <c r="AG55" s="144">
        <v>31</v>
      </c>
      <c r="AH55" s="145"/>
      <c r="AI55" s="144"/>
      <c r="AJ55" s="148"/>
      <c r="AK55" s="145"/>
      <c r="AL55" s="149"/>
      <c r="AM55" s="144">
        <v>36</v>
      </c>
      <c r="AN55" s="143"/>
      <c r="AO55" s="143"/>
      <c r="AP55" s="148"/>
      <c r="AQ55" s="145"/>
      <c r="AR55" s="144"/>
      <c r="AS55" s="144"/>
      <c r="AT55" s="26"/>
      <c r="AU55" s="106"/>
      <c r="AV55" s="106"/>
      <c r="AW55" s="107"/>
    </row>
    <row r="56" spans="1:49" s="38" customFormat="1" ht="18" customHeight="1">
      <c r="A56" s="297"/>
      <c r="B56" s="29" t="s">
        <v>67</v>
      </c>
      <c r="C56" s="69"/>
      <c r="D56" s="70">
        <f>D55*C3/1000</f>
        <v>0.372</v>
      </c>
      <c r="E56" s="70"/>
      <c r="F56" s="70"/>
      <c r="G56" s="71"/>
      <c r="H56" s="33"/>
      <c r="I56" s="70">
        <f>I55*H3/1000</f>
        <v>4.428</v>
      </c>
      <c r="J56" s="70"/>
      <c r="K56" s="70"/>
      <c r="L56" s="71"/>
      <c r="M56" s="33"/>
      <c r="N56" s="71"/>
      <c r="O56" s="33"/>
      <c r="P56" s="71"/>
      <c r="Q56" s="33"/>
      <c r="R56" s="70"/>
      <c r="S56" s="70"/>
      <c r="T56" s="70"/>
      <c r="U56" s="70"/>
      <c r="V56" s="70"/>
      <c r="W56" s="71"/>
      <c r="X56" s="33"/>
      <c r="Y56" s="70"/>
      <c r="Z56" s="70"/>
      <c r="AA56" s="70"/>
      <c r="AB56" s="70"/>
      <c r="AC56" s="70"/>
      <c r="AD56" s="71"/>
      <c r="AE56" s="69"/>
      <c r="AF56" s="72"/>
      <c r="AG56" s="70">
        <f>AG55*AE3/1000</f>
        <v>0.372</v>
      </c>
      <c r="AH56" s="72"/>
      <c r="AI56" s="70"/>
      <c r="AJ56" s="73"/>
      <c r="AK56" s="72"/>
      <c r="AL56" s="74"/>
      <c r="AM56" s="70">
        <f>AM55*AK3/1000</f>
        <v>4.428</v>
      </c>
      <c r="AN56" s="33"/>
      <c r="AO56" s="33"/>
      <c r="AP56" s="73"/>
      <c r="AQ56" s="72"/>
      <c r="AR56" s="70"/>
      <c r="AS56" s="70"/>
      <c r="AT56" s="73"/>
      <c r="AU56" s="110">
        <f>D56+I56+AG56+AM56</f>
        <v>9.6</v>
      </c>
      <c r="AV56" s="110"/>
      <c r="AW56" s="111">
        <f>AU56</f>
        <v>9.6</v>
      </c>
    </row>
    <row r="57" spans="1:49" ht="16.5" customHeight="1">
      <c r="A57" s="322" t="s">
        <v>57</v>
      </c>
      <c r="B57" s="20" t="s">
        <v>66</v>
      </c>
      <c r="C57" s="146"/>
      <c r="D57" s="144"/>
      <c r="E57" s="144"/>
      <c r="F57" s="144"/>
      <c r="G57" s="147"/>
      <c r="H57" s="146"/>
      <c r="I57" s="144"/>
      <c r="J57" s="144"/>
      <c r="K57" s="144"/>
      <c r="L57" s="147"/>
      <c r="M57" s="143"/>
      <c r="N57" s="147"/>
      <c r="O57" s="143"/>
      <c r="P57" s="147"/>
      <c r="Q57" s="143"/>
      <c r="R57" s="144"/>
      <c r="S57" s="144"/>
      <c r="T57" s="144"/>
      <c r="U57" s="144"/>
      <c r="V57" s="144"/>
      <c r="W57" s="147"/>
      <c r="X57" s="143"/>
      <c r="Y57" s="144"/>
      <c r="Z57" s="144"/>
      <c r="AA57" s="144"/>
      <c r="AB57" s="144"/>
      <c r="AC57" s="144"/>
      <c r="AD57" s="147"/>
      <c r="AE57" s="146">
        <v>8</v>
      </c>
      <c r="AF57" s="145"/>
      <c r="AG57" s="144"/>
      <c r="AH57" s="145"/>
      <c r="AI57" s="144"/>
      <c r="AJ57" s="148"/>
      <c r="AK57" s="145">
        <v>9</v>
      </c>
      <c r="AL57" s="149"/>
      <c r="AM57" s="144"/>
      <c r="AN57" s="143"/>
      <c r="AO57" s="143"/>
      <c r="AP57" s="148"/>
      <c r="AQ57" s="145"/>
      <c r="AR57" s="144"/>
      <c r="AS57" s="144"/>
      <c r="AT57" s="26"/>
      <c r="AU57" s="106"/>
      <c r="AV57" s="106"/>
      <c r="AW57" s="107"/>
    </row>
    <row r="58" spans="1:49" s="38" customFormat="1" ht="18" customHeight="1">
      <c r="A58" s="322"/>
      <c r="B58" s="29" t="s">
        <v>67</v>
      </c>
      <c r="C58" s="69"/>
      <c r="D58" s="70"/>
      <c r="E58" s="70"/>
      <c r="F58" s="70"/>
      <c r="G58" s="71"/>
      <c r="H58" s="33"/>
      <c r="I58" s="70"/>
      <c r="J58" s="70"/>
      <c r="K58" s="70"/>
      <c r="L58" s="71"/>
      <c r="M58" s="33"/>
      <c r="N58" s="71"/>
      <c r="O58" s="33"/>
      <c r="P58" s="71"/>
      <c r="Q58" s="33"/>
      <c r="R58" s="70"/>
      <c r="S58" s="70"/>
      <c r="T58" s="70"/>
      <c r="U58" s="70"/>
      <c r="V58" s="70"/>
      <c r="W58" s="71"/>
      <c r="X58" s="33"/>
      <c r="Y58" s="70"/>
      <c r="Z58" s="70"/>
      <c r="AA58" s="70"/>
      <c r="AB58" s="70"/>
      <c r="AC58" s="70"/>
      <c r="AD58" s="71"/>
      <c r="AE58" s="69">
        <f>AE57*AE3/1000</f>
        <v>0.096</v>
      </c>
      <c r="AF58" s="72"/>
      <c r="AG58" s="70"/>
      <c r="AH58" s="72"/>
      <c r="AI58" s="70"/>
      <c r="AJ58" s="73"/>
      <c r="AK58" s="72">
        <v>1.1</v>
      </c>
      <c r="AL58" s="74"/>
      <c r="AM58" s="70"/>
      <c r="AN58" s="33"/>
      <c r="AO58" s="33"/>
      <c r="AP58" s="73"/>
      <c r="AQ58" s="72"/>
      <c r="AR58" s="70"/>
      <c r="AS58" s="70"/>
      <c r="AT58" s="73"/>
      <c r="AU58" s="110">
        <v>1.2</v>
      </c>
      <c r="AV58" s="110"/>
      <c r="AW58" s="111">
        <f>AU58</f>
        <v>1.2</v>
      </c>
    </row>
    <row r="59" spans="1:49" ht="16.5" customHeight="1">
      <c r="A59" s="322" t="s">
        <v>58</v>
      </c>
      <c r="B59" s="20" t="s">
        <v>66</v>
      </c>
      <c r="C59" s="146"/>
      <c r="D59" s="144"/>
      <c r="E59" s="144"/>
      <c r="F59" s="144"/>
      <c r="G59" s="147"/>
      <c r="H59" s="146"/>
      <c r="I59" s="144"/>
      <c r="J59" s="144"/>
      <c r="K59" s="144"/>
      <c r="L59" s="147"/>
      <c r="M59" s="143"/>
      <c r="N59" s="147"/>
      <c r="O59" s="143"/>
      <c r="P59" s="147"/>
      <c r="Q59" s="143"/>
      <c r="R59" s="144"/>
      <c r="S59" s="144"/>
      <c r="T59" s="144"/>
      <c r="U59" s="144"/>
      <c r="V59" s="144">
        <v>32</v>
      </c>
      <c r="W59" s="147"/>
      <c r="X59" s="143"/>
      <c r="Y59" s="144"/>
      <c r="Z59" s="144"/>
      <c r="AA59" s="144"/>
      <c r="AB59" s="144"/>
      <c r="AC59" s="144">
        <v>38.7</v>
      </c>
      <c r="AD59" s="147"/>
      <c r="AE59" s="146"/>
      <c r="AF59" s="145"/>
      <c r="AG59" s="144"/>
      <c r="AH59" s="145"/>
      <c r="AI59" s="144"/>
      <c r="AJ59" s="148"/>
      <c r="AK59" s="145"/>
      <c r="AL59" s="149"/>
      <c r="AM59" s="144"/>
      <c r="AN59" s="143"/>
      <c r="AO59" s="143"/>
      <c r="AP59" s="148"/>
      <c r="AQ59" s="145"/>
      <c r="AR59" s="144"/>
      <c r="AS59" s="144"/>
      <c r="AT59" s="148">
        <v>38.7</v>
      </c>
      <c r="AU59" s="106"/>
      <c r="AV59" s="106"/>
      <c r="AW59" s="107"/>
    </row>
    <row r="60" spans="1:49" s="38" customFormat="1" ht="18" customHeight="1">
      <c r="A60" s="322"/>
      <c r="B60" s="29" t="s">
        <v>67</v>
      </c>
      <c r="C60" s="69"/>
      <c r="D60" s="70"/>
      <c r="E60" s="70"/>
      <c r="F60" s="70"/>
      <c r="G60" s="71"/>
      <c r="H60" s="33"/>
      <c r="I60" s="70"/>
      <c r="J60" s="70"/>
      <c r="K60" s="70"/>
      <c r="L60" s="71"/>
      <c r="M60" s="33"/>
      <c r="N60" s="71"/>
      <c r="O60" s="33"/>
      <c r="P60" s="71"/>
      <c r="Q60" s="33"/>
      <c r="R60" s="70"/>
      <c r="S60" s="70"/>
      <c r="T60" s="70"/>
      <c r="U60" s="70"/>
      <c r="V60" s="70">
        <f>V59*Q3/1000</f>
        <v>0.384</v>
      </c>
      <c r="W60" s="71"/>
      <c r="X60" s="33"/>
      <c r="Y60" s="70"/>
      <c r="Z60" s="70"/>
      <c r="AA60" s="70"/>
      <c r="AB60" s="70"/>
      <c r="AC60" s="70">
        <v>4.77</v>
      </c>
      <c r="AD60" s="71"/>
      <c r="AE60" s="69"/>
      <c r="AF60" s="72"/>
      <c r="AG60" s="70"/>
      <c r="AH60" s="72"/>
      <c r="AI60" s="70"/>
      <c r="AJ60" s="73"/>
      <c r="AK60" s="72"/>
      <c r="AL60" s="74"/>
      <c r="AM60" s="70"/>
      <c r="AN60" s="33"/>
      <c r="AO60" s="33"/>
      <c r="AP60" s="73"/>
      <c r="AQ60" s="72"/>
      <c r="AR60" s="70"/>
      <c r="AS60" s="70"/>
      <c r="AT60" s="73">
        <f>AT59*AQ3/1000</f>
        <v>0.6966</v>
      </c>
      <c r="AU60" s="110">
        <f>AC60+V60</f>
        <v>5.154</v>
      </c>
      <c r="AV60" s="110">
        <f>AT60</f>
        <v>0.6966</v>
      </c>
      <c r="AW60" s="111">
        <v>5.85</v>
      </c>
    </row>
    <row r="61" spans="1:49" ht="16.5" customHeight="1">
      <c r="A61" s="296" t="s">
        <v>14</v>
      </c>
      <c r="B61" s="20" t="s">
        <v>66</v>
      </c>
      <c r="C61" s="158"/>
      <c r="D61" s="159"/>
      <c r="E61" s="159"/>
      <c r="F61" s="159"/>
      <c r="G61" s="160"/>
      <c r="H61" s="158"/>
      <c r="I61" s="159"/>
      <c r="J61" s="159"/>
      <c r="K61" s="159"/>
      <c r="L61" s="160"/>
      <c r="M61" s="157"/>
      <c r="N61" s="160"/>
      <c r="O61" s="157"/>
      <c r="P61" s="160"/>
      <c r="Q61" s="157"/>
      <c r="R61" s="159"/>
      <c r="S61" s="159"/>
      <c r="T61" s="159"/>
      <c r="U61" s="159"/>
      <c r="V61" s="159"/>
      <c r="W61" s="160"/>
      <c r="X61" s="157"/>
      <c r="Y61" s="159"/>
      <c r="Z61" s="159"/>
      <c r="AA61" s="159"/>
      <c r="AB61" s="159"/>
      <c r="AC61" s="159"/>
      <c r="AD61" s="160"/>
      <c r="AE61" s="158"/>
      <c r="AF61" s="161"/>
      <c r="AG61" s="159"/>
      <c r="AH61" s="161"/>
      <c r="AI61" s="159"/>
      <c r="AJ61" s="162"/>
      <c r="AK61" s="161"/>
      <c r="AL61" s="163"/>
      <c r="AM61" s="159"/>
      <c r="AN61" s="157"/>
      <c r="AO61" s="157"/>
      <c r="AP61" s="162"/>
      <c r="AQ61" s="161"/>
      <c r="AR61" s="159"/>
      <c r="AS61" s="159"/>
      <c r="AT61" s="105"/>
      <c r="AU61" s="112"/>
      <c r="AV61" s="112"/>
      <c r="AW61" s="113"/>
    </row>
    <row r="62" spans="1:49" s="38" customFormat="1" ht="18" customHeight="1">
      <c r="A62" s="297"/>
      <c r="B62" s="29" t="s">
        <v>67</v>
      </c>
      <c r="C62" s="69"/>
      <c r="D62" s="70"/>
      <c r="E62" s="70"/>
      <c r="F62" s="70"/>
      <c r="G62" s="71"/>
      <c r="H62" s="33"/>
      <c r="I62" s="70"/>
      <c r="J62" s="70"/>
      <c r="K62" s="70"/>
      <c r="L62" s="71"/>
      <c r="M62" s="33"/>
      <c r="N62" s="71"/>
      <c r="O62" s="33"/>
      <c r="P62" s="71"/>
      <c r="Q62" s="33"/>
      <c r="R62" s="70"/>
      <c r="S62" s="70"/>
      <c r="T62" s="70"/>
      <c r="U62" s="70"/>
      <c r="V62" s="70"/>
      <c r="W62" s="71"/>
      <c r="X62" s="33"/>
      <c r="Y62" s="70"/>
      <c r="Z62" s="70"/>
      <c r="AA62" s="70"/>
      <c r="AB62" s="70"/>
      <c r="AC62" s="70"/>
      <c r="AD62" s="71"/>
      <c r="AE62" s="69"/>
      <c r="AF62" s="72"/>
      <c r="AG62" s="70"/>
      <c r="AH62" s="72"/>
      <c r="AI62" s="70"/>
      <c r="AJ62" s="73"/>
      <c r="AK62" s="72"/>
      <c r="AL62" s="74"/>
      <c r="AM62" s="70"/>
      <c r="AN62" s="33"/>
      <c r="AO62" s="33"/>
      <c r="AP62" s="73"/>
      <c r="AQ62" s="72"/>
      <c r="AR62" s="70"/>
      <c r="AS62" s="70"/>
      <c r="AT62" s="73"/>
      <c r="AU62" s="110"/>
      <c r="AV62" s="110"/>
      <c r="AW62" s="111"/>
    </row>
    <row r="63" spans="1:49" ht="16.5" customHeight="1">
      <c r="A63" s="296" t="s">
        <v>59</v>
      </c>
      <c r="B63" s="20" t="s">
        <v>66</v>
      </c>
      <c r="C63" s="146"/>
      <c r="D63" s="144"/>
      <c r="E63" s="144"/>
      <c r="F63" s="144">
        <v>2</v>
      </c>
      <c r="G63" s="147"/>
      <c r="H63" s="146"/>
      <c r="I63" s="144"/>
      <c r="J63" s="144"/>
      <c r="K63" s="144">
        <v>3</v>
      </c>
      <c r="L63" s="147"/>
      <c r="M63" s="143"/>
      <c r="N63" s="147"/>
      <c r="O63" s="143"/>
      <c r="P63" s="147"/>
      <c r="Q63" s="143"/>
      <c r="R63" s="144"/>
      <c r="S63" s="144"/>
      <c r="T63" s="144"/>
      <c r="U63" s="144"/>
      <c r="V63" s="144"/>
      <c r="W63" s="147"/>
      <c r="X63" s="143"/>
      <c r="Y63" s="144"/>
      <c r="Z63" s="144"/>
      <c r="AA63" s="144"/>
      <c r="AB63" s="144"/>
      <c r="AC63" s="144"/>
      <c r="AD63" s="147"/>
      <c r="AE63" s="146"/>
      <c r="AF63" s="145"/>
      <c r="AG63" s="144"/>
      <c r="AH63" s="145"/>
      <c r="AI63" s="144"/>
      <c r="AJ63" s="148"/>
      <c r="AK63" s="145"/>
      <c r="AL63" s="149"/>
      <c r="AM63" s="144"/>
      <c r="AN63" s="143"/>
      <c r="AO63" s="143"/>
      <c r="AP63" s="148"/>
      <c r="AQ63" s="145"/>
      <c r="AR63" s="144"/>
      <c r="AS63" s="144"/>
      <c r="AT63" s="26"/>
      <c r="AU63" s="106"/>
      <c r="AV63" s="106"/>
      <c r="AW63" s="107"/>
    </row>
    <row r="64" spans="1:49" s="38" customFormat="1" ht="18" customHeight="1">
      <c r="A64" s="297"/>
      <c r="B64" s="68" t="s">
        <v>67</v>
      </c>
      <c r="C64" s="69"/>
      <c r="D64" s="70"/>
      <c r="E64" s="70"/>
      <c r="F64" s="70">
        <f>F63*C3/1000</f>
        <v>0.024</v>
      </c>
      <c r="G64" s="71"/>
      <c r="H64" s="33"/>
      <c r="I64" s="70"/>
      <c r="J64" s="70"/>
      <c r="K64" s="70">
        <f>K63*H3/1000</f>
        <v>0.369</v>
      </c>
      <c r="L64" s="71"/>
      <c r="M64" s="33"/>
      <c r="N64" s="71"/>
      <c r="O64" s="33"/>
      <c r="P64" s="71"/>
      <c r="Q64" s="33"/>
      <c r="R64" s="70"/>
      <c r="S64" s="70"/>
      <c r="T64" s="70"/>
      <c r="U64" s="70"/>
      <c r="V64" s="70"/>
      <c r="W64" s="71"/>
      <c r="X64" s="33"/>
      <c r="Y64" s="70"/>
      <c r="Z64" s="70"/>
      <c r="AA64" s="70"/>
      <c r="AB64" s="70"/>
      <c r="AC64" s="70"/>
      <c r="AD64" s="71"/>
      <c r="AE64" s="69"/>
      <c r="AF64" s="72"/>
      <c r="AG64" s="70"/>
      <c r="AH64" s="72"/>
      <c r="AI64" s="70"/>
      <c r="AJ64" s="73"/>
      <c r="AK64" s="72"/>
      <c r="AL64" s="74"/>
      <c r="AM64" s="70"/>
      <c r="AN64" s="33"/>
      <c r="AO64" s="33"/>
      <c r="AP64" s="73"/>
      <c r="AQ64" s="72"/>
      <c r="AR64" s="70"/>
      <c r="AS64" s="70"/>
      <c r="AT64" s="73"/>
      <c r="AU64" s="110">
        <f>K64+F64</f>
        <v>0.393</v>
      </c>
      <c r="AV64" s="110"/>
      <c r="AW64" s="111">
        <f>K64+F64</f>
        <v>0.393</v>
      </c>
    </row>
    <row r="65" spans="1:49" ht="16.5" customHeight="1">
      <c r="A65" s="296" t="s">
        <v>60</v>
      </c>
      <c r="B65" s="29" t="s">
        <v>66</v>
      </c>
      <c r="C65" s="146"/>
      <c r="D65" s="144"/>
      <c r="E65" s="144"/>
      <c r="F65" s="144"/>
      <c r="G65" s="147"/>
      <c r="H65" s="146"/>
      <c r="I65" s="144"/>
      <c r="J65" s="144"/>
      <c r="K65" s="144"/>
      <c r="L65" s="147"/>
      <c r="M65" s="143"/>
      <c r="N65" s="147"/>
      <c r="O65" s="143"/>
      <c r="P65" s="147"/>
      <c r="Q65" s="143"/>
      <c r="R65" s="144"/>
      <c r="S65" s="144"/>
      <c r="T65" s="144"/>
      <c r="U65" s="144"/>
      <c r="V65" s="144"/>
      <c r="W65" s="147"/>
      <c r="X65" s="143"/>
      <c r="Y65" s="144"/>
      <c r="Z65" s="144"/>
      <c r="AA65" s="144"/>
      <c r="AB65" s="144"/>
      <c r="AC65" s="144"/>
      <c r="AD65" s="147"/>
      <c r="AE65" s="146"/>
      <c r="AF65" s="145"/>
      <c r="AG65" s="144"/>
      <c r="AH65" s="145"/>
      <c r="AI65" s="144"/>
      <c r="AJ65" s="148"/>
      <c r="AK65" s="145"/>
      <c r="AL65" s="149"/>
      <c r="AM65" s="144"/>
      <c r="AN65" s="143"/>
      <c r="AO65" s="143"/>
      <c r="AP65" s="148"/>
      <c r="AQ65" s="145"/>
      <c r="AR65" s="144"/>
      <c r="AS65" s="144"/>
      <c r="AT65" s="26"/>
      <c r="AU65" s="106"/>
      <c r="AV65" s="106"/>
      <c r="AW65" s="107"/>
    </row>
    <row r="66" spans="1:49" s="38" customFormat="1" ht="18" customHeight="1">
      <c r="A66" s="297"/>
      <c r="B66" s="29" t="s">
        <v>67</v>
      </c>
      <c r="C66" s="69"/>
      <c r="D66" s="70"/>
      <c r="E66" s="70"/>
      <c r="F66" s="70"/>
      <c r="G66" s="71"/>
      <c r="H66" s="33"/>
      <c r="I66" s="70"/>
      <c r="J66" s="70"/>
      <c r="K66" s="70"/>
      <c r="L66" s="71"/>
      <c r="M66" s="33"/>
      <c r="N66" s="71"/>
      <c r="O66" s="33"/>
      <c r="P66" s="71"/>
      <c r="Q66" s="33"/>
      <c r="R66" s="70"/>
      <c r="S66" s="70"/>
      <c r="T66" s="70"/>
      <c r="U66" s="70"/>
      <c r="V66" s="70"/>
      <c r="W66" s="71"/>
      <c r="X66" s="33"/>
      <c r="Y66" s="70"/>
      <c r="Z66" s="70"/>
      <c r="AA66" s="70"/>
      <c r="AB66" s="70"/>
      <c r="AC66" s="70"/>
      <c r="AD66" s="71"/>
      <c r="AE66" s="69"/>
      <c r="AF66" s="72"/>
      <c r="AG66" s="70"/>
      <c r="AH66" s="72"/>
      <c r="AI66" s="70"/>
      <c r="AJ66" s="73"/>
      <c r="AK66" s="72"/>
      <c r="AL66" s="74"/>
      <c r="AM66" s="70"/>
      <c r="AN66" s="33"/>
      <c r="AO66" s="33"/>
      <c r="AP66" s="73"/>
      <c r="AQ66" s="72"/>
      <c r="AR66" s="70"/>
      <c r="AS66" s="70"/>
      <c r="AT66" s="73"/>
      <c r="AU66" s="110"/>
      <c r="AV66" s="110"/>
      <c r="AW66" s="111"/>
    </row>
    <row r="67" spans="1:49" ht="16.5" customHeight="1">
      <c r="A67" s="296" t="s">
        <v>61</v>
      </c>
      <c r="B67" s="20" t="s">
        <v>66</v>
      </c>
      <c r="C67" s="146"/>
      <c r="D67" s="144"/>
      <c r="E67" s="144"/>
      <c r="F67" s="144"/>
      <c r="G67" s="147"/>
      <c r="H67" s="146"/>
      <c r="I67" s="144"/>
      <c r="J67" s="144"/>
      <c r="K67" s="144"/>
      <c r="L67" s="147"/>
      <c r="M67" s="143"/>
      <c r="N67" s="147"/>
      <c r="O67" s="143"/>
      <c r="P67" s="147"/>
      <c r="Q67" s="143"/>
      <c r="R67" s="144"/>
      <c r="S67" s="144"/>
      <c r="T67" s="144"/>
      <c r="U67" s="144"/>
      <c r="V67" s="144"/>
      <c r="W67" s="147"/>
      <c r="X67" s="143"/>
      <c r="Y67" s="144"/>
      <c r="Z67" s="144"/>
      <c r="AA67" s="144"/>
      <c r="AB67" s="144"/>
      <c r="AC67" s="144"/>
      <c r="AD67" s="147"/>
      <c r="AE67" s="146"/>
      <c r="AF67" s="145"/>
      <c r="AG67" s="144"/>
      <c r="AH67" s="145"/>
      <c r="AI67" s="144"/>
      <c r="AJ67" s="148"/>
      <c r="AK67" s="145"/>
      <c r="AL67" s="149"/>
      <c r="AM67" s="144"/>
      <c r="AN67" s="143"/>
      <c r="AO67" s="143"/>
      <c r="AP67" s="148"/>
      <c r="AQ67" s="145"/>
      <c r="AR67" s="144"/>
      <c r="AS67" s="144"/>
      <c r="AT67" s="26"/>
      <c r="AU67" s="106"/>
      <c r="AV67" s="106"/>
      <c r="AW67" s="107"/>
    </row>
    <row r="68" spans="1:49" s="38" customFormat="1" ht="18" customHeight="1">
      <c r="A68" s="299"/>
      <c r="B68" s="68" t="s">
        <v>67</v>
      </c>
      <c r="C68" s="30"/>
      <c r="D68" s="31"/>
      <c r="E68" s="31"/>
      <c r="F68" s="31"/>
      <c r="G68" s="32"/>
      <c r="H68" s="34"/>
      <c r="I68" s="31"/>
      <c r="J68" s="31"/>
      <c r="K68" s="31"/>
      <c r="L68" s="32"/>
      <c r="M68" s="34"/>
      <c r="N68" s="32"/>
      <c r="O68" s="34"/>
      <c r="P68" s="32"/>
      <c r="Q68" s="34"/>
      <c r="R68" s="31"/>
      <c r="S68" s="31"/>
      <c r="T68" s="31"/>
      <c r="U68" s="31"/>
      <c r="V68" s="31"/>
      <c r="W68" s="32"/>
      <c r="X68" s="34"/>
      <c r="Y68" s="31"/>
      <c r="Z68" s="31"/>
      <c r="AA68" s="31"/>
      <c r="AB68" s="31"/>
      <c r="AC68" s="31"/>
      <c r="AD68" s="32"/>
      <c r="AE68" s="30"/>
      <c r="AF68" s="35"/>
      <c r="AG68" s="31"/>
      <c r="AH68" s="35"/>
      <c r="AI68" s="31"/>
      <c r="AJ68" s="36"/>
      <c r="AK68" s="35"/>
      <c r="AL68" s="37"/>
      <c r="AM68" s="31"/>
      <c r="AN68" s="34"/>
      <c r="AO68" s="34"/>
      <c r="AP68" s="36"/>
      <c r="AQ68" s="35"/>
      <c r="AR68" s="31"/>
      <c r="AS68" s="31"/>
      <c r="AT68" s="36"/>
      <c r="AU68" s="108"/>
      <c r="AV68" s="108"/>
      <c r="AW68" s="109"/>
    </row>
    <row r="69" spans="1:49" ht="16.5" customHeight="1">
      <c r="A69" s="296" t="s">
        <v>62</v>
      </c>
      <c r="B69" s="29" t="s">
        <v>66</v>
      </c>
      <c r="C69" s="146"/>
      <c r="D69" s="144"/>
      <c r="E69" s="144"/>
      <c r="F69" s="144"/>
      <c r="G69" s="147"/>
      <c r="H69" s="146"/>
      <c r="I69" s="144"/>
      <c r="J69" s="144"/>
      <c r="K69" s="144"/>
      <c r="L69" s="147"/>
      <c r="M69" s="143"/>
      <c r="N69" s="147"/>
      <c r="O69" s="143"/>
      <c r="P69" s="147"/>
      <c r="Q69" s="143"/>
      <c r="R69" s="144"/>
      <c r="S69" s="144"/>
      <c r="T69" s="144"/>
      <c r="U69" s="144"/>
      <c r="V69" s="144"/>
      <c r="W69" s="147"/>
      <c r="X69" s="143"/>
      <c r="Y69" s="144"/>
      <c r="Z69" s="144"/>
      <c r="AA69" s="144"/>
      <c r="AB69" s="144"/>
      <c r="AC69" s="144"/>
      <c r="AD69" s="147"/>
      <c r="AE69" s="146"/>
      <c r="AF69" s="145"/>
      <c r="AG69" s="144"/>
      <c r="AH69" s="145"/>
      <c r="AI69" s="144"/>
      <c r="AJ69" s="148"/>
      <c r="AK69" s="145"/>
      <c r="AL69" s="149"/>
      <c r="AM69" s="144"/>
      <c r="AN69" s="143"/>
      <c r="AO69" s="143"/>
      <c r="AP69" s="148"/>
      <c r="AQ69" s="145"/>
      <c r="AR69" s="144"/>
      <c r="AS69" s="144"/>
      <c r="AT69" s="26"/>
      <c r="AU69" s="106"/>
      <c r="AV69" s="106"/>
      <c r="AW69" s="107"/>
    </row>
    <row r="70" spans="1:49" s="38" customFormat="1" ht="18" customHeight="1">
      <c r="A70" s="297"/>
      <c r="B70" s="29" t="s">
        <v>67</v>
      </c>
      <c r="C70" s="69"/>
      <c r="D70" s="70"/>
      <c r="E70" s="70"/>
      <c r="F70" s="70"/>
      <c r="G70" s="71"/>
      <c r="H70" s="33"/>
      <c r="I70" s="70"/>
      <c r="J70" s="70"/>
      <c r="K70" s="70"/>
      <c r="L70" s="71"/>
      <c r="M70" s="33"/>
      <c r="N70" s="71"/>
      <c r="O70" s="33"/>
      <c r="P70" s="71"/>
      <c r="Q70" s="33"/>
      <c r="R70" s="70"/>
      <c r="S70" s="70"/>
      <c r="T70" s="70"/>
      <c r="U70" s="70"/>
      <c r="V70" s="70"/>
      <c r="W70" s="71"/>
      <c r="X70" s="33"/>
      <c r="Y70" s="70"/>
      <c r="Z70" s="70"/>
      <c r="AA70" s="70"/>
      <c r="AB70" s="70"/>
      <c r="AC70" s="70"/>
      <c r="AD70" s="71"/>
      <c r="AE70" s="69"/>
      <c r="AF70" s="72"/>
      <c r="AG70" s="70"/>
      <c r="AH70" s="72"/>
      <c r="AI70" s="70"/>
      <c r="AJ70" s="73"/>
      <c r="AK70" s="72"/>
      <c r="AL70" s="74"/>
      <c r="AM70" s="70"/>
      <c r="AN70" s="33"/>
      <c r="AO70" s="33"/>
      <c r="AP70" s="73"/>
      <c r="AQ70" s="72"/>
      <c r="AR70" s="70"/>
      <c r="AS70" s="70"/>
      <c r="AT70" s="73"/>
      <c r="AU70" s="110"/>
      <c r="AV70" s="110"/>
      <c r="AW70" s="111"/>
    </row>
    <row r="71" spans="1:49" ht="16.5" customHeight="1">
      <c r="A71" s="296" t="s">
        <v>88</v>
      </c>
      <c r="B71" s="20" t="s">
        <v>66</v>
      </c>
      <c r="C71" s="146"/>
      <c r="D71" s="144"/>
      <c r="E71" s="144"/>
      <c r="F71" s="144"/>
      <c r="G71" s="147"/>
      <c r="H71" s="146"/>
      <c r="I71" s="144"/>
      <c r="J71" s="144"/>
      <c r="K71" s="144"/>
      <c r="L71" s="147"/>
      <c r="M71" s="143"/>
      <c r="N71" s="147"/>
      <c r="O71" s="143"/>
      <c r="P71" s="147"/>
      <c r="Q71" s="143"/>
      <c r="R71" s="144"/>
      <c r="S71" s="144"/>
      <c r="T71" s="144"/>
      <c r="U71" s="144"/>
      <c r="V71" s="144"/>
      <c r="W71" s="147">
        <v>3</v>
      </c>
      <c r="X71" s="143"/>
      <c r="Y71" s="144"/>
      <c r="Z71" s="144"/>
      <c r="AA71" s="144"/>
      <c r="AB71" s="144"/>
      <c r="AC71" s="144"/>
      <c r="AD71" s="147">
        <v>5</v>
      </c>
      <c r="AE71" s="146"/>
      <c r="AF71" s="145"/>
      <c r="AG71" s="144"/>
      <c r="AH71" s="145"/>
      <c r="AI71" s="144"/>
      <c r="AJ71" s="148"/>
      <c r="AK71" s="145"/>
      <c r="AL71" s="149"/>
      <c r="AM71" s="144"/>
      <c r="AN71" s="143"/>
      <c r="AO71" s="143"/>
      <c r="AP71" s="148"/>
      <c r="AQ71" s="145">
        <v>2</v>
      </c>
      <c r="AR71" s="144"/>
      <c r="AS71" s="144"/>
      <c r="AT71" s="26"/>
      <c r="AU71" s="106"/>
      <c r="AV71" s="106"/>
      <c r="AW71" s="107"/>
    </row>
    <row r="72" spans="1:49" s="38" customFormat="1" ht="18" customHeight="1">
      <c r="A72" s="317"/>
      <c r="B72" s="29" t="s">
        <v>67</v>
      </c>
      <c r="C72" s="119"/>
      <c r="D72" s="120"/>
      <c r="E72" s="120"/>
      <c r="F72" s="120"/>
      <c r="G72" s="121"/>
      <c r="H72" s="122"/>
      <c r="I72" s="120"/>
      <c r="J72" s="120"/>
      <c r="K72" s="120"/>
      <c r="L72" s="121"/>
      <c r="M72" s="122"/>
      <c r="N72" s="121"/>
      <c r="O72" s="122"/>
      <c r="P72" s="121"/>
      <c r="Q72" s="318">
        <f>W71*Q3/1000</f>
        <v>0.036</v>
      </c>
      <c r="R72" s="319"/>
      <c r="S72" s="319"/>
      <c r="T72" s="319"/>
      <c r="U72" s="319"/>
      <c r="V72" s="319"/>
      <c r="W72" s="320"/>
      <c r="X72" s="318">
        <f>AD71*X3/1000</f>
        <v>0.615</v>
      </c>
      <c r="Y72" s="319"/>
      <c r="Z72" s="319"/>
      <c r="AA72" s="319"/>
      <c r="AB72" s="319"/>
      <c r="AC72" s="319"/>
      <c r="AD72" s="320"/>
      <c r="AE72" s="119"/>
      <c r="AF72" s="123"/>
      <c r="AG72" s="120"/>
      <c r="AH72" s="123"/>
      <c r="AI72" s="120"/>
      <c r="AJ72" s="124"/>
      <c r="AK72" s="123"/>
      <c r="AL72" s="125"/>
      <c r="AM72" s="120"/>
      <c r="AN72" s="122"/>
      <c r="AO72" s="122"/>
      <c r="AP72" s="124"/>
      <c r="AQ72" s="123">
        <f>AQ71*AQ3/1000</f>
        <v>0.036</v>
      </c>
      <c r="AR72" s="120"/>
      <c r="AS72" s="120"/>
      <c r="AT72" s="124"/>
      <c r="AU72" s="126">
        <v>0.66</v>
      </c>
      <c r="AV72" s="126">
        <f>AQ72</f>
        <v>0.036</v>
      </c>
      <c r="AW72" s="127">
        <v>0.7</v>
      </c>
    </row>
    <row r="73" spans="1:49" ht="16.5" customHeight="1">
      <c r="A73" s="296" t="s">
        <v>63</v>
      </c>
      <c r="B73" s="20" t="s">
        <v>66</v>
      </c>
      <c r="C73" s="164"/>
      <c r="D73" s="165"/>
      <c r="E73" s="165"/>
      <c r="F73" s="165"/>
      <c r="G73" s="166"/>
      <c r="H73" s="164"/>
      <c r="I73" s="165"/>
      <c r="J73" s="165"/>
      <c r="K73" s="165"/>
      <c r="L73" s="166"/>
      <c r="M73" s="167"/>
      <c r="N73" s="166"/>
      <c r="O73" s="167"/>
      <c r="P73" s="166"/>
      <c r="Q73" s="167"/>
      <c r="R73" s="165"/>
      <c r="S73" s="165"/>
      <c r="T73" s="165"/>
      <c r="U73" s="165">
        <v>15</v>
      </c>
      <c r="V73" s="165"/>
      <c r="W73" s="166"/>
      <c r="X73" s="167"/>
      <c r="Y73" s="165"/>
      <c r="Z73" s="165"/>
      <c r="AA73" s="165"/>
      <c r="AB73" s="165">
        <v>18</v>
      </c>
      <c r="AC73" s="165"/>
      <c r="AD73" s="166"/>
      <c r="AE73" s="164"/>
      <c r="AF73" s="168"/>
      <c r="AG73" s="165"/>
      <c r="AH73" s="168"/>
      <c r="AI73" s="165"/>
      <c r="AJ73" s="169"/>
      <c r="AK73" s="168"/>
      <c r="AL73" s="170"/>
      <c r="AM73" s="165"/>
      <c r="AN73" s="167"/>
      <c r="AO73" s="167"/>
      <c r="AP73" s="169"/>
      <c r="AQ73" s="168"/>
      <c r="AR73" s="165"/>
      <c r="AS73" s="165">
        <v>18</v>
      </c>
      <c r="AT73" s="116"/>
      <c r="AU73" s="174"/>
      <c r="AV73" s="117"/>
      <c r="AW73" s="118"/>
    </row>
    <row r="74" spans="1:49" s="38" customFormat="1" ht="18" customHeight="1" thickBot="1">
      <c r="A74" s="298"/>
      <c r="B74" s="29" t="s">
        <v>67</v>
      </c>
      <c r="C74" s="81"/>
      <c r="D74" s="82"/>
      <c r="E74" s="82"/>
      <c r="F74" s="82"/>
      <c r="G74" s="83"/>
      <c r="H74" s="84"/>
      <c r="I74" s="82"/>
      <c r="J74" s="82"/>
      <c r="K74" s="82"/>
      <c r="L74" s="83"/>
      <c r="M74" s="84"/>
      <c r="N74" s="83"/>
      <c r="O74" s="84"/>
      <c r="P74" s="83"/>
      <c r="Q74" s="84"/>
      <c r="R74" s="82"/>
      <c r="S74" s="82"/>
      <c r="T74" s="82"/>
      <c r="U74" s="82">
        <f>U73*Q3/1000</f>
        <v>0.18</v>
      </c>
      <c r="V74" s="82"/>
      <c r="W74" s="83"/>
      <c r="X74" s="84"/>
      <c r="Y74" s="82"/>
      <c r="Z74" s="82"/>
      <c r="AA74" s="82"/>
      <c r="AB74" s="82">
        <f>AB73*X3/1000</f>
        <v>2.214</v>
      </c>
      <c r="AC74" s="82"/>
      <c r="AD74" s="83"/>
      <c r="AE74" s="81"/>
      <c r="AF74" s="85"/>
      <c r="AG74" s="82"/>
      <c r="AH74" s="85"/>
      <c r="AI74" s="82"/>
      <c r="AJ74" s="86"/>
      <c r="AK74" s="85"/>
      <c r="AL74" s="87"/>
      <c r="AM74" s="82"/>
      <c r="AN74" s="84"/>
      <c r="AO74" s="84"/>
      <c r="AP74" s="86"/>
      <c r="AQ74" s="85"/>
      <c r="AR74" s="82"/>
      <c r="AS74" s="82">
        <f>AS73*AQ3/1000</f>
        <v>0.324</v>
      </c>
      <c r="AT74" s="86"/>
      <c r="AU74" s="114">
        <f>AB74+U74</f>
        <v>2.394</v>
      </c>
      <c r="AV74" s="114">
        <f>AS74</f>
        <v>0.324</v>
      </c>
      <c r="AW74" s="115">
        <v>2.71</v>
      </c>
    </row>
    <row r="75" ht="13.5" thickTop="1">
      <c r="B75" s="90"/>
    </row>
    <row r="76" spans="2:32" ht="15.75">
      <c r="B76" s="257" t="s">
        <v>121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321"/>
      <c r="N76" s="321"/>
      <c r="O76" s="321"/>
      <c r="P76" s="321"/>
      <c r="Q76" s="2"/>
      <c r="R76" s="2"/>
      <c r="S76" s="2"/>
      <c r="T76" s="2"/>
      <c r="U76" s="2"/>
      <c r="V76" s="257" t="s">
        <v>109</v>
      </c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</row>
    <row r="78" spans="2:32" s="97" customFormat="1" ht="15.75">
      <c r="B78" s="2"/>
      <c r="C78" s="2"/>
      <c r="D78" s="2"/>
      <c r="E78" s="2"/>
      <c r="F78" s="2"/>
      <c r="G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57" t="s">
        <v>108</v>
      </c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</row>
  </sheetData>
  <sheetProtection/>
  <mergeCells count="58">
    <mergeCell ref="V78:AF78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3:A74"/>
    <mergeCell ref="V76:AF76"/>
    <mergeCell ref="A51:A52"/>
    <mergeCell ref="A71:A72"/>
    <mergeCell ref="Q72:W72"/>
    <mergeCell ref="X72:AD72"/>
    <mergeCell ref="B76:P76"/>
    <mergeCell ref="A37:A38"/>
    <mergeCell ref="A23:A24"/>
    <mergeCell ref="A25:A26"/>
    <mergeCell ref="A27:A28"/>
    <mergeCell ref="A29:A30"/>
    <mergeCell ref="A31:A32"/>
    <mergeCell ref="A33:A34"/>
    <mergeCell ref="A35:A36"/>
    <mergeCell ref="A17:A18"/>
    <mergeCell ref="A19:A20"/>
    <mergeCell ref="A5:A6"/>
    <mergeCell ref="A7:A8"/>
    <mergeCell ref="A9:A10"/>
    <mergeCell ref="A11:A12"/>
    <mergeCell ref="A15:A16"/>
    <mergeCell ref="C3:G3"/>
    <mergeCell ref="H3:L3"/>
    <mergeCell ref="C2:AT2"/>
    <mergeCell ref="A13:A14"/>
    <mergeCell ref="Q3:W3"/>
    <mergeCell ref="X3:AD3"/>
    <mergeCell ref="A21:A22"/>
    <mergeCell ref="AW21:AW24"/>
    <mergeCell ref="AW43:AW46"/>
    <mergeCell ref="AW47:AW50"/>
    <mergeCell ref="A39:A40"/>
    <mergeCell ref="A41:A42"/>
    <mergeCell ref="A45:A46"/>
    <mergeCell ref="A49:A50"/>
    <mergeCell ref="A43:A44"/>
    <mergeCell ref="A47:A48"/>
    <mergeCell ref="AU2:AW2"/>
    <mergeCell ref="B2:B3"/>
    <mergeCell ref="AV3:AV4"/>
    <mergeCell ref="AW3:AW4"/>
    <mergeCell ref="AU3:AU4"/>
    <mergeCell ref="AE3:AJ3"/>
    <mergeCell ref="AK3:AP3"/>
    <mergeCell ref="AQ3:AT3"/>
    <mergeCell ref="M3:N3"/>
    <mergeCell ref="O3:P3"/>
  </mergeCells>
  <printOptions horizontalCentered="1" verticalCentered="1"/>
  <pageMargins left="0.1968503937007874" right="0.1968503937007874" top="0" bottom="0" header="0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Raduga</cp:lastModifiedBy>
  <cp:lastPrinted>2022-10-17T10:52:34Z</cp:lastPrinted>
  <dcterms:created xsi:type="dcterms:W3CDTF">1996-10-08T23:32:33Z</dcterms:created>
  <dcterms:modified xsi:type="dcterms:W3CDTF">2022-11-28T08:18:12Z</dcterms:modified>
  <cp:category/>
  <cp:version/>
  <cp:contentType/>
  <cp:contentStatus/>
</cp:coreProperties>
</file>